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20" windowWidth="16380" windowHeight="7170" activeTab="0"/>
  </bookViews>
  <sheets>
    <sheet name="Приложение 2" sheetId="1" r:id="rId1"/>
  </sheets>
  <definedNames/>
  <calcPr fullCalcOnLoad="1"/>
</workbook>
</file>

<file path=xl/sharedStrings.xml><?xml version="1.0" encoding="utf-8"?>
<sst xmlns="http://schemas.openxmlformats.org/spreadsheetml/2006/main" count="652" uniqueCount="178">
  <si>
    <t>Ведомственная структура расходов бюджета</t>
  </si>
  <si>
    <t>Бюджетная классификация</t>
  </si>
  <si>
    <t>КОСГУ</t>
  </si>
  <si>
    <t>703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</si>
  <si>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</si>
  <si>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</si>
  <si>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</si>
  <si>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</si>
  <si>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Иные бюджетные ассигнования</t>
  </si>
  <si>
    <t>Другие общегосударственные вопросы</t>
  </si>
  <si>
    <t>Межбюджетные трансферты</t>
  </si>
  <si>
    <t>200</t>
  </si>
  <si>
    <t>Мобилизационная и вневойсковая подготовка</t>
  </si>
  <si>
    <t>Жилищное хозяйство</t>
  </si>
  <si>
    <t>Благоустройство</t>
  </si>
  <si>
    <t>Культура</t>
  </si>
  <si>
    <t>Предоставление субсидий бюджетным, автономным учреждениям и иным некоммерческим организациям</t>
  </si>
  <si>
    <t>600</t>
  </si>
  <si>
    <t>Другие вопросы в области культуры, кинематографии</t>
  </si>
  <si>
    <t>Пенсионное обеспечение</t>
  </si>
  <si>
    <t>Социальное обеспечение и иные выплаты населению</t>
  </si>
  <si>
    <t>300</t>
  </si>
  <si>
    <t>Всего расходов:</t>
  </si>
  <si>
    <t>01</t>
  </si>
  <si>
    <t>04</t>
  </si>
  <si>
    <t>11</t>
  </si>
  <si>
    <t>13</t>
  </si>
  <si>
    <t>02</t>
  </si>
  <si>
    <t>03</t>
  </si>
  <si>
    <t>09</t>
  </si>
  <si>
    <t>05</t>
  </si>
  <si>
    <t>08</t>
  </si>
  <si>
    <t>10</t>
  </si>
  <si>
    <t>Содержание кладбищ</t>
  </si>
  <si>
    <t xml:space="preserve">Расходы на выплаты по оплате труда работников органов местного самоуправления </t>
  </si>
  <si>
    <t xml:space="preserve">Резервный фонд администрации муниципального образования </t>
  </si>
  <si>
    <t>Расходы на обеспечение функций органов местного самоуправления по размещению информации в средствах массовой информации</t>
  </si>
  <si>
    <t xml:space="preserve">Уплата членских взносов в ассоциацию "Совет муниципальных образований Владимирской области" </t>
  </si>
  <si>
    <t xml:space="preserve">Осуществление первичного воинского учета на территориях, где отсутствуют военные комиссариаты </t>
  </si>
  <si>
    <t xml:space="preserve">Расходы на содержание и текущий ремонт  автомобильных дорог местного значения в границах муниципальных образований </t>
  </si>
  <si>
    <t xml:space="preserve">Расходы на мероприятия в области жилищного хозяйства (капитальный ремонт жилищного фонда) </t>
  </si>
  <si>
    <t xml:space="preserve">Прочие мероприятия по благоустройству поселения </t>
  </si>
  <si>
    <t>Оплата потребленной электрической энергии</t>
  </si>
  <si>
    <t>Обкос мест общего пользования в населенных пунктах поселения</t>
  </si>
  <si>
    <t>Владимирской области</t>
  </si>
  <si>
    <t xml:space="preserve">к решению Совета народных депутатов  </t>
  </si>
  <si>
    <t xml:space="preserve"> Гусь-Хрустального района</t>
  </si>
  <si>
    <t>Добрятино (сельское поселение)</t>
  </si>
  <si>
    <t>(тыс.руб.)</t>
  </si>
  <si>
    <t>Выполнение комплекса противопожарных мероприятий (опашка населенных пунктов)</t>
  </si>
  <si>
    <t>800</t>
  </si>
  <si>
    <t>Непрограммные расходы органов местного самоуправления</t>
  </si>
  <si>
    <r>
      <t>Организация и проведение спортивных мероприятий</t>
    </r>
    <r>
      <rPr>
        <b/>
        <i/>
        <sz val="10"/>
        <color indexed="8"/>
        <rFont val="Arial"/>
        <family val="2"/>
      </rPr>
      <t xml:space="preserve"> </t>
    </r>
  </si>
  <si>
    <t>Иные непрограммные расходы</t>
  </si>
  <si>
    <t>00</t>
  </si>
  <si>
    <t xml:space="preserve">Расходы на обеспечение функций органов местного самоуправления </t>
  </si>
  <si>
    <t>Обеспечение деятельности (оказание услуг) муниципальных учреждений</t>
  </si>
  <si>
    <t xml:space="preserve">  Закупка товаров, работ и услуг для государственных (муниципальных) нужд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</si>
  <si>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</si>
  <si>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</si>
  <si>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</si>
  <si>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</si>
  <si>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r>
      <t>Подпрограмма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"Содержание объектов благоустройства"</t>
    </r>
  </si>
  <si>
    <t xml:space="preserve">Расходы на выплаты по оплате труда главы администрации муниципального образования </t>
  </si>
  <si>
    <t>ОБЩЕГОСУДАРСТВЕННЫЕ ВОПРОСЫ</t>
  </si>
  <si>
    <t>Ликвидация мест несанкционированного размещения отходов</t>
  </si>
  <si>
    <t>КУЛЬТУРА, КИНЕМАТОГРАФИЯ</t>
  </si>
  <si>
    <t>за счет средств областного бюджета</t>
  </si>
  <si>
    <t>за счет средств бюджета муниципального образования</t>
  </si>
  <si>
    <t xml:space="preserve">Расходы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№597 "О мероприятиях по реализации государственной социальной политики", от 1 июня 2012 года № 761 "О национальной стратегии действий в интересах детей на 2012-2017 годы" </t>
  </si>
  <si>
    <t>СОЦИАЛЬНАЯ ПОЛИТИКА</t>
  </si>
  <si>
    <t>99900ГА110</t>
  </si>
  <si>
    <t>9990000000</t>
  </si>
  <si>
    <t>999002Ж100</t>
  </si>
  <si>
    <t>9990000190</t>
  </si>
  <si>
    <t>9990000590</t>
  </si>
  <si>
    <t>99900ИИ410</t>
  </si>
  <si>
    <t>9990020600</t>
  </si>
  <si>
    <t>9990051180</t>
  </si>
  <si>
    <t>0100100000</t>
  </si>
  <si>
    <t>010010Ч020</t>
  </si>
  <si>
    <t>010010Ч050</t>
  </si>
  <si>
    <t>9990021660</t>
  </si>
  <si>
    <t>9990009601</t>
  </si>
  <si>
    <t>0510120110</t>
  </si>
  <si>
    <t>0510220210</t>
  </si>
  <si>
    <t>0510320310</t>
  </si>
  <si>
    <t>0510400000</t>
  </si>
  <si>
    <t>0510420410</t>
  </si>
  <si>
    <t>9990021550</t>
  </si>
  <si>
    <t>0400000000</t>
  </si>
  <si>
    <t>04001Д1590</t>
  </si>
  <si>
    <t>99900ЦБ590</t>
  </si>
  <si>
    <t>9990010950</t>
  </si>
  <si>
    <t>0300100000</t>
  </si>
  <si>
    <t>03001Ф0590</t>
  </si>
  <si>
    <t xml:space="preserve">Физическая культура </t>
  </si>
  <si>
    <t>ФИЗИЧЕСКАЯ КУЛЬТУРА И СПОРТ</t>
  </si>
  <si>
    <t xml:space="preserve">Расходы на обеспечение деятельности (оказание услуг) централизованных бухгалтерий </t>
  </si>
  <si>
    <t xml:space="preserve">Пенсия за выслугу лет муниципальным служащим и лицам, замещавшим муниципальные должности </t>
  </si>
  <si>
    <t>9990020100</t>
  </si>
  <si>
    <t>Расходы на мероприятия в области жилищного хозяйства</t>
  </si>
  <si>
    <t>9990000591</t>
  </si>
  <si>
    <t>Обеспечение деятельности учреждений по хозяйственному обслуживанию</t>
  </si>
  <si>
    <t>010010Ч070</t>
  </si>
  <si>
    <t>Обеспечение надлежащего состояния источников противопожарного водоснабжения</t>
  </si>
  <si>
    <t xml:space="preserve">МБУК "ДКО" п. Добрятино  </t>
  </si>
  <si>
    <t>9900000000</t>
  </si>
  <si>
    <t>0100000000</t>
  </si>
  <si>
    <t>0200000000</t>
  </si>
  <si>
    <t>0200100000</t>
  </si>
  <si>
    <t>0500000000</t>
  </si>
  <si>
    <t>0510000000</t>
  </si>
  <si>
    <t>0510100000</t>
  </si>
  <si>
    <t>0510200000</t>
  </si>
  <si>
    <t>0510300000</t>
  </si>
  <si>
    <t>0400100000</t>
  </si>
  <si>
    <t>0300000000</t>
  </si>
  <si>
    <t xml:space="preserve">  Иные бюджетные ассигнования </t>
  </si>
  <si>
    <t>12</t>
  </si>
  <si>
    <t>0600121130</t>
  </si>
  <si>
    <t>0600100000</t>
  </si>
  <si>
    <t>0600000000</t>
  </si>
  <si>
    <t>Другие  вопросы в области национальной экономики</t>
  </si>
  <si>
    <t>Организационная поддержка субъектов малого и среднего предпринимательства</t>
  </si>
  <si>
    <t>0600300000</t>
  </si>
  <si>
    <t>Развитие системы информационного обеспечения населения</t>
  </si>
  <si>
    <t>0600321310</t>
  </si>
  <si>
    <t>999008Ч490</t>
  </si>
  <si>
    <t>Расходы на содержание и обслуживание комплексной системы экстренного оповещения населения и системы ТАСЦО</t>
  </si>
  <si>
    <t>муниципального образования посёлок</t>
  </si>
  <si>
    <t xml:space="preserve">муниципального образования посёлок Добрятино (сельское поселение) </t>
  </si>
  <si>
    <t>Администрация муниципального образования посёлок Добрятино (сельское поселение) Гусь-Хрустального района Владимирской области</t>
  </si>
  <si>
    <t>Основное мероприятие «Прочие мероприятия по благоустройству муниципального образования»</t>
  </si>
  <si>
    <t>Резервные фонды</t>
  </si>
  <si>
    <t>Дорожное хозяйство (дорожные фонды)</t>
  </si>
  <si>
    <t>Глава</t>
  </si>
  <si>
    <t>Раздел, подраздел</t>
  </si>
  <si>
    <t>Целевая статья</t>
  </si>
  <si>
    <t>Вид расхода</t>
  </si>
  <si>
    <t>Наименование</t>
  </si>
  <si>
    <t xml:space="preserve">Проведение культурно-досуговых мероприятий </t>
  </si>
  <si>
    <t>99900Д0590</t>
  </si>
  <si>
    <t>9990071960</t>
  </si>
  <si>
    <t xml:space="preserve"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 педагогическим работникам муниципальных образовательных организаций дополнительного образования детей  в сфере культуры </t>
  </si>
  <si>
    <t>99900S0390</t>
  </si>
  <si>
    <t>Замена устаревших светильников на новые энергоэффективные, монтаж самонесущих изолированных проводов</t>
  </si>
  <si>
    <t xml:space="preserve">Защита населения и территории от чрезвычайных ситуаций природного и техногенного характера, пожарная безопасность
</t>
  </si>
  <si>
    <t>Основное мероприятие"Развитие системы безопасности и защищенности поселения от пожаров, угроз природного и техногенного характера"</t>
  </si>
  <si>
    <t>Выполнение комплекса противопожарных мероприятий (очистка территории от сухой травы и опавших листьев)</t>
  </si>
  <si>
    <t>Основное мероприятие "Организационная поддержка субъектов малого и среднего предпринимательства"</t>
  </si>
  <si>
    <t>Основное мероприятие "Развитие системы информационного обеспечения населения"</t>
  </si>
  <si>
    <t>Основное мероприятие "Модернизация систем освещения"</t>
  </si>
  <si>
    <t>Основное мероприятие "Организация уличного освещения населенных пунктов муниципального образования"</t>
  </si>
  <si>
    <t>Основное мероприятие "Организация и содержание мест захоронений"</t>
  </si>
  <si>
    <t xml:space="preserve">Основное мероприятие "Улучшение санитарного состояния муниципального образования" </t>
  </si>
  <si>
    <r>
      <t xml:space="preserve">Основное мероприятие </t>
    </r>
    <r>
      <rPr>
        <b/>
        <sz val="10"/>
        <color indexed="8"/>
        <rFont val="Arial"/>
        <family val="2"/>
      </rPr>
      <t>"</t>
    </r>
    <r>
      <rPr>
        <sz val="10"/>
        <color indexed="8"/>
        <rFont val="Arial"/>
        <family val="2"/>
      </rPr>
      <t>Развитие культурно- досуговой деятельности"</t>
    </r>
  </si>
  <si>
    <r>
      <t>Основное мероприятие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"Мероприятия в сфере физической культуры и спорта"</t>
    </r>
  </si>
  <si>
    <t xml:space="preserve">Расходы на обеспечение деятельности (оказание услуг) МБУК "ДКО" п. Добрятино  </t>
  </si>
  <si>
    <t>Спил сухих деревьев</t>
  </si>
  <si>
    <t>0510320340</t>
  </si>
  <si>
    <t>на 2023 год и на плановый период 2024 и 2025 годов.</t>
  </si>
  <si>
    <t>План на 2023 год</t>
  </si>
  <si>
    <t>План                    на 2024 год</t>
  </si>
  <si>
    <t>План                        на  2025 год</t>
  </si>
  <si>
    <t>020010Э020</t>
  </si>
  <si>
    <t>Муниципальная программа "Энергосбережение и повышение энергетической эффективности на территории муниципального образования посёлок Добрятино (сельское поселение) Гусь-Хрустального района Владимирской области на 2018-2023 годы"</t>
  </si>
  <si>
    <t>Муниципальная программа "Сохранение и развитие культуры муниципального образования посёлок Добрятино (сельское поселение) Гусь-Хрустального района на 2017-2023 годы"</t>
  </si>
  <si>
    <t>Муниципальная программа «Развитие физической культуры и спорта на территории  муниципального образования посёлок Добрятино (сельское поселение) на 2018-2023 годы»</t>
  </si>
  <si>
    <t>Муниципальная программа "Развитие малого и среднего предпринимательства на территории муниципального образования поселок Добрятино (сельское поселение) Гусь-Хрустального района Владимирской области на 2019-2023 годы"</t>
  </si>
  <si>
    <t>Муниципальная программа "Развитие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муниципального образования п.Добрятино (сельское поселение) на 2018-2023 годы"</t>
  </si>
  <si>
    <r>
      <t xml:space="preserve">Муниципальная программа </t>
    </r>
    <r>
      <rPr>
        <i/>
        <sz val="10"/>
        <color indexed="8"/>
        <rFont val="Arial"/>
        <family val="2"/>
      </rPr>
      <t>"</t>
    </r>
    <r>
      <rPr>
        <sz val="10"/>
        <color indexed="8"/>
        <rFont val="Arial"/>
        <family val="2"/>
      </rPr>
      <t>Благоустройство территории муниципального образования посёлок Добрятино (сельское поселение) Гусь-Хрустального района Владимирской области на 2018-2023 годы"</t>
    </r>
  </si>
  <si>
    <t xml:space="preserve">Основное мероприятие "Укрепление материально-технической базы муниципальных учреждений культуры" </t>
  </si>
  <si>
    <t>Мероприятия по укреплению материально-технической базы муниципальных учреждений культуры (за счет средств местного бюджета)</t>
  </si>
  <si>
    <t>0400200000</t>
  </si>
  <si>
    <t>0400220531</t>
  </si>
  <si>
    <t>Приложение 2</t>
  </si>
  <si>
    <t>от 31.03.2023 № 125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</si>
</sst>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4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u val="single"/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Arial"/>
      <family val="2"/>
    </font>
    <font>
      <sz val="14"/>
      <name val="Arial"/>
      <family val="2"/>
    </font>
    <font>
      <sz val="11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6" fillId="0" borderId="1">
      <alignment vertical="top" wrapText="1"/>
      <protection/>
    </xf>
    <xf numFmtId="1" fontId="25" fillId="0" borderId="1">
      <alignment horizontal="center" vertical="top" shrinkToFit="1"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2" applyNumberFormat="0" applyAlignment="0" applyProtection="0"/>
    <xf numFmtId="0" fontId="4" fillId="20" borderId="3" applyNumberFormat="0" applyAlignment="0" applyProtection="0"/>
    <xf numFmtId="0" fontId="5" fillId="20" borderId="2" applyNumberFormat="0" applyAlignment="0" applyProtection="0"/>
    <xf numFmtId="0" fontId="27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7" applyNumberFormat="0" applyFill="0" applyAlignment="0" applyProtection="0"/>
    <xf numFmtId="0" fontId="10" fillId="21" borderId="8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9" applyNumberFormat="0" applyAlignment="0" applyProtection="0"/>
    <xf numFmtId="9" fontId="1" fillId="0" borderId="0" applyFill="0" applyBorder="0" applyAlignment="0" applyProtection="0"/>
    <xf numFmtId="0" fontId="15" fillId="0" borderId="10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112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0" fontId="18" fillId="0" borderId="0" xfId="0" applyFont="1" applyFill="1" applyAlignment="1">
      <alignment horizontal="right"/>
    </xf>
    <xf numFmtId="0" fontId="19" fillId="0" borderId="0" xfId="0" applyFont="1" applyAlignment="1">
      <alignment/>
    </xf>
    <xf numFmtId="0" fontId="18" fillId="0" borderId="0" xfId="0" applyFont="1" applyFill="1" applyAlignment="1">
      <alignment vertical="center"/>
    </xf>
    <xf numFmtId="0" fontId="18" fillId="0" borderId="0" xfId="0" applyFont="1" applyFill="1" applyAlignment="1">
      <alignment horizontal="right" vertical="center"/>
    </xf>
    <xf numFmtId="172" fontId="19" fillId="0" borderId="0" xfId="0" applyNumberFormat="1" applyFont="1" applyFill="1" applyAlignment="1">
      <alignment vertical="center"/>
    </xf>
    <xf numFmtId="0" fontId="19" fillId="0" borderId="0" xfId="0" applyFont="1" applyAlignment="1">
      <alignment vertical="center"/>
    </xf>
    <xf numFmtId="0" fontId="21" fillId="0" borderId="11" xfId="0" applyFont="1" applyBorder="1" applyAlignment="1">
      <alignment wrapText="1"/>
    </xf>
    <xf numFmtId="0" fontId="22" fillId="0" borderId="12" xfId="0" applyFont="1" applyBorder="1" applyAlignment="1">
      <alignment wrapText="1"/>
    </xf>
    <xf numFmtId="0" fontId="22" fillId="24" borderId="12" xfId="0" applyFont="1" applyFill="1" applyBorder="1" applyAlignment="1">
      <alignment horizontal="left" wrapText="1" indent="2"/>
    </xf>
    <xf numFmtId="0" fontId="22" fillId="24" borderId="12" xfId="0" applyFont="1" applyFill="1" applyBorder="1" applyAlignment="1">
      <alignment horizontal="left" wrapText="1"/>
    </xf>
    <xf numFmtId="0" fontId="22" fillId="24" borderId="12" xfId="0" applyFont="1" applyFill="1" applyBorder="1" applyAlignment="1">
      <alignment horizontal="left" vertical="center" wrapText="1" indent="2"/>
    </xf>
    <xf numFmtId="0" fontId="22" fillId="0" borderId="12" xfId="0" applyFont="1" applyBorder="1" applyAlignment="1">
      <alignment horizontal="left" vertical="top" wrapText="1"/>
    </xf>
    <xf numFmtId="0" fontId="22" fillId="0" borderId="12" xfId="0" applyFont="1" applyBorder="1" applyAlignment="1">
      <alignment horizontal="left" wrapText="1" indent="1"/>
    </xf>
    <xf numFmtId="0" fontId="22" fillId="0" borderId="12" xfId="0" applyFont="1" applyBorder="1" applyAlignment="1">
      <alignment horizontal="left" wrapText="1"/>
    </xf>
    <xf numFmtId="0" fontId="22" fillId="24" borderId="12" xfId="0" applyFont="1" applyFill="1" applyBorder="1" applyAlignment="1">
      <alignment horizontal="left" vertical="center" wrapText="1" indent="1"/>
    </xf>
    <xf numFmtId="0" fontId="22" fillId="24" borderId="12" xfId="0" applyFont="1" applyFill="1" applyBorder="1" applyAlignment="1">
      <alignment horizontal="left" wrapText="1" indent="1"/>
    </xf>
    <xf numFmtId="0" fontId="22" fillId="0" borderId="12" xfId="0" applyFont="1" applyBorder="1" applyAlignment="1">
      <alignment horizontal="left" vertical="center" wrapText="1" indent="1"/>
    </xf>
    <xf numFmtId="0" fontId="24" fillId="0" borderId="12" xfId="0" applyFont="1" applyBorder="1" applyAlignment="1">
      <alignment wrapText="1"/>
    </xf>
    <xf numFmtId="0" fontId="21" fillId="0" borderId="12" xfId="0" applyFont="1" applyBorder="1" applyAlignment="1">
      <alignment/>
    </xf>
    <xf numFmtId="0" fontId="24" fillId="24" borderId="12" xfId="0" applyFont="1" applyFill="1" applyBorder="1" applyAlignment="1">
      <alignment horizontal="left" wrapText="1"/>
    </xf>
    <xf numFmtId="0" fontId="24" fillId="0" borderId="12" xfId="0" applyFont="1" applyBorder="1" applyAlignment="1">
      <alignment horizontal="left" vertical="top" wrapText="1"/>
    </xf>
    <xf numFmtId="0" fontId="24" fillId="0" borderId="12" xfId="0" applyFont="1" applyBorder="1" applyAlignment="1">
      <alignment horizontal="left" wrapText="1"/>
    </xf>
    <xf numFmtId="0" fontId="24" fillId="25" borderId="12" xfId="0" applyFont="1" applyFill="1" applyBorder="1" applyAlignment="1">
      <alignment wrapText="1"/>
    </xf>
    <xf numFmtId="0" fontId="22" fillId="25" borderId="12" xfId="0" applyFont="1" applyFill="1" applyBorder="1" applyAlignment="1">
      <alignment wrapText="1"/>
    </xf>
    <xf numFmtId="0" fontId="22" fillId="0" borderId="11" xfId="0" applyFont="1" applyBorder="1" applyAlignment="1">
      <alignment wrapText="1"/>
    </xf>
    <xf numFmtId="0" fontId="24" fillId="0" borderId="12" xfId="0" applyFont="1" applyBorder="1" applyAlignment="1">
      <alignment vertical="top" wrapText="1"/>
    </xf>
    <xf numFmtId="0" fontId="22" fillId="24" borderId="12" xfId="0" applyFont="1" applyFill="1" applyBorder="1" applyAlignment="1">
      <alignment horizontal="left" vertical="top" wrapText="1"/>
    </xf>
    <xf numFmtId="0" fontId="22" fillId="25" borderId="12" xfId="0" applyFont="1" applyFill="1" applyBorder="1" applyAlignment="1">
      <alignment horizontal="left" vertical="center" wrapText="1" indent="3"/>
    </xf>
    <xf numFmtId="0" fontId="20" fillId="25" borderId="0" xfId="0" applyFont="1" applyFill="1" applyAlignment="1">
      <alignment/>
    </xf>
    <xf numFmtId="0" fontId="24" fillId="0" borderId="12" xfId="0" applyFont="1" applyFill="1" applyBorder="1" applyAlignment="1">
      <alignment vertical="top" wrapText="1"/>
    </xf>
    <xf numFmtId="0" fontId="22" fillId="25" borderId="12" xfId="0" applyFont="1" applyFill="1" applyBorder="1" applyAlignment="1">
      <alignment horizontal="left" wrapText="1"/>
    </xf>
    <xf numFmtId="0" fontId="22" fillId="25" borderId="12" xfId="0" applyFont="1" applyFill="1" applyBorder="1" applyAlignment="1">
      <alignment horizontal="left" vertical="center" wrapText="1" indent="1"/>
    </xf>
    <xf numFmtId="0" fontId="24" fillId="25" borderId="12" xfId="0" applyFont="1" applyFill="1" applyBorder="1" applyAlignment="1">
      <alignment horizontal="left" vertical="center" wrapText="1"/>
    </xf>
    <xf numFmtId="0" fontId="24" fillId="25" borderId="12" xfId="0" applyFont="1" applyFill="1" applyBorder="1" applyAlignment="1">
      <alignment horizontal="left" wrapText="1"/>
    </xf>
    <xf numFmtId="0" fontId="22" fillId="25" borderId="12" xfId="0" applyFont="1" applyFill="1" applyBorder="1" applyAlignment="1">
      <alignment horizontal="left" wrapText="1" indent="1"/>
    </xf>
    <xf numFmtId="0" fontId="24" fillId="0" borderId="12" xfId="0" applyFont="1" applyBorder="1" applyAlignment="1">
      <alignment horizontal="left" vertical="center" wrapText="1"/>
    </xf>
    <xf numFmtId="4" fontId="21" fillId="0" borderId="11" xfId="0" applyNumberFormat="1" applyFont="1" applyBorder="1" applyAlignment="1">
      <alignment vertical="center"/>
    </xf>
    <xf numFmtId="4" fontId="22" fillId="0" borderId="0" xfId="0" applyNumberFormat="1" applyFont="1" applyAlignment="1">
      <alignment/>
    </xf>
    <xf numFmtId="4" fontId="22" fillId="0" borderId="11" xfId="0" applyNumberFormat="1" applyFont="1" applyBorder="1" applyAlignment="1">
      <alignment vertical="center"/>
    </xf>
    <xf numFmtId="4" fontId="22" fillId="25" borderId="12" xfId="0" applyNumberFormat="1" applyFont="1" applyFill="1" applyBorder="1" applyAlignment="1">
      <alignment vertical="center"/>
    </xf>
    <xf numFmtId="4" fontId="22" fillId="25" borderId="0" xfId="0" applyNumberFormat="1" applyFont="1" applyFill="1" applyAlignment="1">
      <alignment/>
    </xf>
    <xf numFmtId="4" fontId="24" fillId="25" borderId="12" xfId="0" applyNumberFormat="1" applyFont="1" applyFill="1" applyBorder="1" applyAlignment="1">
      <alignment vertical="center"/>
    </xf>
    <xf numFmtId="4" fontId="24" fillId="25" borderId="0" xfId="0" applyNumberFormat="1" applyFont="1" applyFill="1" applyAlignment="1">
      <alignment/>
    </xf>
    <xf numFmtId="4" fontId="22" fillId="24" borderId="12" xfId="0" applyNumberFormat="1" applyFont="1" applyFill="1" applyBorder="1" applyAlignment="1">
      <alignment vertical="center"/>
    </xf>
    <xf numFmtId="4" fontId="24" fillId="24" borderId="12" xfId="0" applyNumberFormat="1" applyFont="1" applyFill="1" applyBorder="1" applyAlignment="1">
      <alignment vertical="center"/>
    </xf>
    <xf numFmtId="4" fontId="22" fillId="25" borderId="0" xfId="0" applyNumberFormat="1" applyFont="1" applyFill="1" applyAlignment="1">
      <alignment/>
    </xf>
    <xf numFmtId="4" fontId="24" fillId="25" borderId="0" xfId="0" applyNumberFormat="1" applyFont="1" applyFill="1" applyAlignment="1">
      <alignment/>
    </xf>
    <xf numFmtId="0" fontId="24" fillId="26" borderId="12" xfId="0" applyFont="1" applyFill="1" applyBorder="1" applyAlignment="1">
      <alignment horizontal="left" vertical="center" wrapText="1"/>
    </xf>
    <xf numFmtId="0" fontId="22" fillId="26" borderId="12" xfId="0" applyFont="1" applyFill="1" applyBorder="1" applyAlignment="1">
      <alignment wrapText="1"/>
    </xf>
    <xf numFmtId="0" fontId="22" fillId="26" borderId="12" xfId="0" applyFont="1" applyFill="1" applyBorder="1" applyAlignment="1">
      <alignment horizontal="left" vertical="center" wrapText="1" indent="1"/>
    </xf>
    <xf numFmtId="0" fontId="22" fillId="26" borderId="12" xfId="0" applyFont="1" applyFill="1" applyBorder="1" applyAlignment="1">
      <alignment horizontal="left" vertical="center" wrapText="1"/>
    </xf>
    <xf numFmtId="0" fontId="21" fillId="0" borderId="11" xfId="0" applyFont="1" applyBorder="1" applyAlignment="1">
      <alignment horizontal="center" vertical="center"/>
    </xf>
    <xf numFmtId="49" fontId="21" fillId="0" borderId="11" xfId="0" applyNumberFormat="1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49" fontId="22" fillId="0" borderId="11" xfId="0" applyNumberFormat="1" applyFont="1" applyBorder="1" applyAlignment="1">
      <alignment horizontal="center" vertical="center"/>
    </xf>
    <xf numFmtId="0" fontId="22" fillId="25" borderId="12" xfId="0" applyFont="1" applyFill="1" applyBorder="1" applyAlignment="1">
      <alignment horizontal="center" vertical="center"/>
    </xf>
    <xf numFmtId="49" fontId="21" fillId="25" borderId="12" xfId="0" applyNumberFormat="1" applyFont="1" applyFill="1" applyBorder="1" applyAlignment="1">
      <alignment horizontal="center" vertical="center"/>
    </xf>
    <xf numFmtId="0" fontId="24" fillId="25" borderId="12" xfId="0" applyFont="1" applyFill="1" applyBorder="1" applyAlignment="1">
      <alignment horizontal="center" vertical="center"/>
    </xf>
    <xf numFmtId="49" fontId="22" fillId="25" borderId="12" xfId="0" applyNumberFormat="1" applyFont="1" applyFill="1" applyBorder="1" applyAlignment="1">
      <alignment horizontal="center" vertical="center"/>
    </xf>
    <xf numFmtId="0" fontId="22" fillId="24" borderId="12" xfId="0" applyFont="1" applyFill="1" applyBorder="1" applyAlignment="1">
      <alignment horizontal="center" vertical="center"/>
    </xf>
    <xf numFmtId="49" fontId="22" fillId="24" borderId="12" xfId="0" applyNumberFormat="1" applyFont="1" applyFill="1" applyBorder="1" applyAlignment="1">
      <alignment horizontal="center" vertical="center"/>
    </xf>
    <xf numFmtId="1" fontId="22" fillId="24" borderId="12" xfId="0" applyNumberFormat="1" applyFont="1" applyFill="1" applyBorder="1" applyAlignment="1">
      <alignment horizontal="center" vertical="center"/>
    </xf>
    <xf numFmtId="1" fontId="21" fillId="25" borderId="12" xfId="0" applyNumberFormat="1" applyFont="1" applyFill="1" applyBorder="1" applyAlignment="1">
      <alignment horizontal="center" vertical="center"/>
    </xf>
    <xf numFmtId="49" fontId="24" fillId="25" borderId="12" xfId="0" applyNumberFormat="1" applyFont="1" applyFill="1" applyBorder="1" applyAlignment="1">
      <alignment horizontal="center" vertical="center"/>
    </xf>
    <xf numFmtId="0" fontId="21" fillId="24" borderId="12" xfId="0" applyFont="1" applyFill="1" applyBorder="1" applyAlignment="1">
      <alignment horizontal="center" vertical="center"/>
    </xf>
    <xf numFmtId="1" fontId="21" fillId="24" borderId="12" xfId="0" applyNumberFormat="1" applyFont="1" applyFill="1" applyBorder="1" applyAlignment="1">
      <alignment horizontal="center" vertical="center"/>
    </xf>
    <xf numFmtId="1" fontId="22" fillId="25" borderId="12" xfId="0" applyNumberFormat="1" applyFont="1" applyFill="1" applyBorder="1" applyAlignment="1">
      <alignment horizontal="center" vertical="center"/>
    </xf>
    <xf numFmtId="0" fontId="21" fillId="25" borderId="12" xfId="0" applyFont="1" applyFill="1" applyBorder="1" applyAlignment="1">
      <alignment horizontal="center" vertical="center"/>
    </xf>
    <xf numFmtId="49" fontId="21" fillId="24" borderId="12" xfId="0" applyNumberFormat="1" applyFont="1" applyFill="1" applyBorder="1" applyAlignment="1">
      <alignment horizontal="center" vertical="center"/>
    </xf>
    <xf numFmtId="49" fontId="23" fillId="25" borderId="12" xfId="0" applyNumberFormat="1" applyFont="1" applyFill="1" applyBorder="1" applyAlignment="1">
      <alignment horizontal="center" vertical="center"/>
    </xf>
    <xf numFmtId="0" fontId="23" fillId="25" borderId="12" xfId="0" applyFont="1" applyFill="1" applyBorder="1" applyAlignment="1">
      <alignment horizontal="center" vertical="center"/>
    </xf>
    <xf numFmtId="0" fontId="22" fillId="26" borderId="12" xfId="0" applyFont="1" applyFill="1" applyBorder="1" applyAlignment="1">
      <alignment horizontal="center" vertical="center"/>
    </xf>
    <xf numFmtId="49" fontId="21" fillId="26" borderId="12" xfId="0" applyNumberFormat="1" applyFont="1" applyFill="1" applyBorder="1" applyAlignment="1">
      <alignment horizontal="center" vertical="center"/>
    </xf>
    <xf numFmtId="49" fontId="22" fillId="26" borderId="12" xfId="0" applyNumberFormat="1" applyFont="1" applyFill="1" applyBorder="1" applyAlignment="1">
      <alignment horizontal="center" vertical="center"/>
    </xf>
    <xf numFmtId="0" fontId="21" fillId="26" borderId="12" xfId="0" applyFont="1" applyFill="1" applyBorder="1" applyAlignment="1">
      <alignment horizontal="center" vertical="center"/>
    </xf>
    <xf numFmtId="49" fontId="24" fillId="25" borderId="12" xfId="0" applyNumberFormat="1" applyFont="1" applyFill="1" applyBorder="1" applyAlignment="1">
      <alignment vertical="center"/>
    </xf>
    <xf numFmtId="0" fontId="21" fillId="25" borderId="12" xfId="0" applyFont="1" applyFill="1" applyBorder="1" applyAlignment="1">
      <alignment vertical="center"/>
    </xf>
    <xf numFmtId="49" fontId="24" fillId="24" borderId="12" xfId="0" applyNumberFormat="1" applyFont="1" applyFill="1" applyBorder="1" applyAlignment="1">
      <alignment horizontal="center" vertical="center"/>
    </xf>
    <xf numFmtId="49" fontId="23" fillId="24" borderId="12" xfId="0" applyNumberFormat="1" applyFont="1" applyFill="1" applyBorder="1" applyAlignment="1">
      <alignment horizontal="center" vertical="center"/>
    </xf>
    <xf numFmtId="0" fontId="21" fillId="0" borderId="12" xfId="0" applyFont="1" applyBorder="1" applyAlignment="1">
      <alignment vertical="center"/>
    </xf>
    <xf numFmtId="49" fontId="21" fillId="0" borderId="12" xfId="0" applyNumberFormat="1" applyFont="1" applyBorder="1" applyAlignment="1">
      <alignment vertical="center"/>
    </xf>
    <xf numFmtId="0" fontId="21" fillId="0" borderId="11" xfId="0" applyFont="1" applyBorder="1" applyAlignment="1">
      <alignment vertical="center"/>
    </xf>
    <xf numFmtId="0" fontId="22" fillId="0" borderId="0" xfId="0" applyFont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Border="1" applyAlignment="1">
      <alignment vertical="center" wrapText="1"/>
    </xf>
    <xf numFmtId="172" fontId="22" fillId="0" borderId="0" xfId="0" applyNumberFormat="1" applyFont="1" applyFill="1" applyAlignment="1">
      <alignment vertical="center"/>
    </xf>
    <xf numFmtId="172" fontId="29" fillId="0" borderId="0" xfId="0" applyNumberFormat="1" applyFont="1" applyFill="1" applyAlignment="1">
      <alignment horizontal="right" vertical="center"/>
    </xf>
    <xf numFmtId="0" fontId="1" fillId="0" borderId="13" xfId="0" applyFont="1" applyFill="1" applyBorder="1" applyAlignment="1">
      <alignment horizontal="center" vertical="center"/>
    </xf>
    <xf numFmtId="49" fontId="30" fillId="0" borderId="14" xfId="0" applyNumberFormat="1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4" fontId="22" fillId="27" borderId="0" xfId="0" applyNumberFormat="1" applyFont="1" applyFill="1" applyAlignment="1">
      <alignment/>
    </xf>
    <xf numFmtId="4" fontId="24" fillId="27" borderId="0" xfId="0" applyNumberFormat="1" applyFont="1" applyFill="1" applyAlignment="1">
      <alignment/>
    </xf>
    <xf numFmtId="4" fontId="24" fillId="26" borderId="12" xfId="0" applyNumberFormat="1" applyFont="1" applyFill="1" applyBorder="1" applyAlignment="1">
      <alignment vertical="center"/>
    </xf>
    <xf numFmtId="4" fontId="24" fillId="26" borderId="0" xfId="0" applyNumberFormat="1" applyFont="1" applyFill="1" applyAlignment="1">
      <alignment/>
    </xf>
    <xf numFmtId="4" fontId="22" fillId="28" borderId="12" xfId="0" applyNumberFormat="1" applyFont="1" applyFill="1" applyBorder="1" applyAlignment="1">
      <alignment vertical="center"/>
    </xf>
    <xf numFmtId="4" fontId="22" fillId="26" borderId="0" xfId="0" applyNumberFormat="1" applyFont="1" applyFill="1" applyAlignment="1">
      <alignment/>
    </xf>
    <xf numFmtId="4" fontId="22" fillId="26" borderId="12" xfId="0" applyNumberFormat="1" applyFont="1" applyFill="1" applyBorder="1" applyAlignment="1">
      <alignment vertical="center"/>
    </xf>
    <xf numFmtId="4" fontId="24" fillId="28" borderId="12" xfId="0" applyNumberFormat="1" applyFont="1" applyFill="1" applyBorder="1" applyAlignment="1">
      <alignment vertical="center"/>
    </xf>
    <xf numFmtId="0" fontId="33" fillId="0" borderId="0" xfId="0" applyFont="1" applyFill="1" applyBorder="1" applyAlignment="1">
      <alignment horizontal="right" vertical="center" wrapText="1"/>
    </xf>
    <xf numFmtId="0" fontId="31" fillId="0" borderId="0" xfId="0" applyFont="1" applyAlignment="1">
      <alignment horizontal="right" wrapText="1"/>
    </xf>
    <xf numFmtId="0" fontId="32" fillId="0" borderId="0" xfId="0" applyNumberFormat="1" applyFont="1" applyFill="1" applyBorder="1" applyAlignment="1">
      <alignment horizontal="center" vertical="center"/>
    </xf>
    <xf numFmtId="0" fontId="32" fillId="0" borderId="0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/>
    </xf>
    <xf numFmtId="172" fontId="1" fillId="0" borderId="18" xfId="0" applyNumberFormat="1" applyFont="1" applyFill="1" applyBorder="1" applyAlignment="1">
      <alignment horizontal="center" vertical="center" wrapText="1"/>
    </xf>
    <xf numFmtId="49" fontId="30" fillId="0" borderId="15" xfId="0" applyNumberFormat="1" applyFont="1" applyFill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3" xfId="33"/>
    <cellStyle name="xl35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4"/>
  <sheetViews>
    <sheetView tabSelected="1" zoomScalePageLayoutView="0" workbookViewId="0" topLeftCell="A1">
      <selection activeCell="A10" sqref="A10:H10"/>
    </sheetView>
  </sheetViews>
  <sheetFormatPr defaultColWidth="8.8515625" defaultRowHeight="15"/>
  <cols>
    <col min="1" max="1" width="78.140625" style="2" customWidth="1"/>
    <col min="2" max="2" width="6.7109375" style="9" customWidth="1"/>
    <col min="3" max="3" width="6.28125" style="9" customWidth="1"/>
    <col min="4" max="4" width="6.140625" style="9" customWidth="1"/>
    <col min="5" max="5" width="17.8515625" style="9" customWidth="1"/>
    <col min="6" max="6" width="7.00390625" style="9" customWidth="1"/>
    <col min="7" max="7" width="0" style="9" hidden="1" customWidth="1"/>
    <col min="8" max="8" width="11.8515625" style="9" customWidth="1"/>
    <col min="9" max="9" width="0" style="2" hidden="1" customWidth="1"/>
    <col min="10" max="10" width="12.00390625" style="9" customWidth="1"/>
    <col min="11" max="11" width="14.57421875" style="9" customWidth="1"/>
    <col min="12" max="12" width="8.8515625" style="2" customWidth="1"/>
    <col min="13" max="13" width="4.140625" style="2" customWidth="1"/>
    <col min="14" max="16384" width="8.8515625" style="2" customWidth="1"/>
  </cols>
  <sheetData>
    <row r="1" spans="1:11" ht="15" customHeight="1">
      <c r="A1" s="1"/>
      <c r="B1" s="6"/>
      <c r="C1" s="6"/>
      <c r="D1" s="103" t="s">
        <v>176</v>
      </c>
      <c r="E1" s="103"/>
      <c r="F1" s="103"/>
      <c r="G1" s="103"/>
      <c r="H1" s="103"/>
      <c r="I1" s="104"/>
      <c r="J1" s="104"/>
      <c r="K1" s="104"/>
    </row>
    <row r="2" spans="1:11" ht="14.25" customHeight="1">
      <c r="A2" s="1"/>
      <c r="B2" s="6"/>
      <c r="C2" s="6"/>
      <c r="D2" s="103" t="s">
        <v>45</v>
      </c>
      <c r="E2" s="103"/>
      <c r="F2" s="103"/>
      <c r="G2" s="103"/>
      <c r="H2" s="103"/>
      <c r="I2" s="104"/>
      <c r="J2" s="104"/>
      <c r="K2" s="104"/>
    </row>
    <row r="3" spans="1:11" ht="14.25" customHeight="1">
      <c r="A3" s="1"/>
      <c r="B3" s="6"/>
      <c r="C3" s="6"/>
      <c r="D3" s="103" t="s">
        <v>130</v>
      </c>
      <c r="E3" s="104"/>
      <c r="F3" s="104"/>
      <c r="G3" s="104"/>
      <c r="H3" s="104"/>
      <c r="I3" s="104"/>
      <c r="J3" s="104"/>
      <c r="K3" s="104"/>
    </row>
    <row r="4" spans="1:11" ht="14.25" customHeight="1">
      <c r="A4" s="1"/>
      <c r="B4" s="6"/>
      <c r="C4" s="6"/>
      <c r="D4" s="103" t="s">
        <v>47</v>
      </c>
      <c r="E4" s="104"/>
      <c r="F4" s="104"/>
      <c r="G4" s="104"/>
      <c r="H4" s="104"/>
      <c r="I4" s="104"/>
      <c r="J4" s="104"/>
      <c r="K4" s="104"/>
    </row>
    <row r="5" spans="1:11" ht="14.25" customHeight="1">
      <c r="A5" s="1"/>
      <c r="B5" s="6"/>
      <c r="C5" s="6"/>
      <c r="D5" s="103" t="s">
        <v>46</v>
      </c>
      <c r="E5" s="104"/>
      <c r="F5" s="104"/>
      <c r="G5" s="104"/>
      <c r="H5" s="104"/>
      <c r="I5" s="104"/>
      <c r="J5" s="104"/>
      <c r="K5" s="104"/>
    </row>
    <row r="6" spans="1:11" ht="14.25" customHeight="1">
      <c r="A6" s="1"/>
      <c r="B6" s="6"/>
      <c r="C6" s="6"/>
      <c r="D6" s="103" t="s">
        <v>44</v>
      </c>
      <c r="E6" s="104"/>
      <c r="F6" s="104"/>
      <c r="G6" s="104"/>
      <c r="H6" s="104"/>
      <c r="I6" s="104"/>
      <c r="J6" s="104"/>
      <c r="K6" s="104"/>
    </row>
    <row r="7" spans="1:11" ht="15" customHeight="1">
      <c r="A7" s="3"/>
      <c r="B7" s="6"/>
      <c r="C7" s="6"/>
      <c r="D7" s="103" t="s">
        <v>177</v>
      </c>
      <c r="E7" s="103"/>
      <c r="F7" s="103"/>
      <c r="G7" s="103"/>
      <c r="H7" s="103"/>
      <c r="I7" s="104"/>
      <c r="J7" s="104"/>
      <c r="K7" s="104"/>
    </row>
    <row r="8" spans="1:11" ht="4.5" customHeight="1">
      <c r="A8" s="4"/>
      <c r="B8" s="7"/>
      <c r="C8" s="7"/>
      <c r="D8" s="7"/>
      <c r="E8" s="7"/>
      <c r="F8" s="7"/>
      <c r="G8" s="7"/>
      <c r="H8" s="8"/>
      <c r="J8" s="8"/>
      <c r="K8" s="8"/>
    </row>
    <row r="9" spans="1:11" ht="18">
      <c r="A9" s="105" t="s">
        <v>0</v>
      </c>
      <c r="B9" s="105"/>
      <c r="C9" s="105"/>
      <c r="D9" s="105"/>
      <c r="E9" s="105"/>
      <c r="F9" s="105"/>
      <c r="G9" s="105"/>
      <c r="H9" s="105"/>
      <c r="I9" s="86"/>
      <c r="J9" s="86"/>
      <c r="K9" s="86"/>
    </row>
    <row r="10" spans="1:11" ht="18">
      <c r="A10" s="105" t="s">
        <v>131</v>
      </c>
      <c r="B10" s="105"/>
      <c r="C10" s="105"/>
      <c r="D10" s="105"/>
      <c r="E10" s="105"/>
      <c r="F10" s="105"/>
      <c r="G10" s="105"/>
      <c r="H10" s="105"/>
      <c r="I10" s="86"/>
      <c r="J10" s="86"/>
      <c r="K10" s="86"/>
    </row>
    <row r="11" spans="1:11" ht="18">
      <c r="A11" s="106" t="s">
        <v>161</v>
      </c>
      <c r="B11" s="106"/>
      <c r="C11" s="106"/>
      <c r="D11" s="106"/>
      <c r="E11" s="106"/>
      <c r="F11" s="106"/>
      <c r="G11" s="106"/>
      <c r="H11" s="106"/>
      <c r="I11" s="86"/>
      <c r="J11" s="86"/>
      <c r="K11" s="86"/>
    </row>
    <row r="12" spans="1:11" ht="13.5" thickBot="1">
      <c r="A12" s="87"/>
      <c r="B12" s="88"/>
      <c r="C12" s="88"/>
      <c r="D12" s="88"/>
      <c r="E12" s="88"/>
      <c r="F12" s="88"/>
      <c r="G12" s="88"/>
      <c r="H12" s="89"/>
      <c r="I12" s="86"/>
      <c r="J12" s="89"/>
      <c r="K12" s="90" t="s">
        <v>48</v>
      </c>
    </row>
    <row r="13" spans="1:11" ht="12.75" customHeight="1" thickBot="1">
      <c r="A13" s="107" t="s">
        <v>140</v>
      </c>
      <c r="B13" s="108" t="s">
        <v>1</v>
      </c>
      <c r="C13" s="108"/>
      <c r="D13" s="108"/>
      <c r="E13" s="108"/>
      <c r="F13" s="108"/>
      <c r="G13" s="91"/>
      <c r="H13" s="109" t="s">
        <v>162</v>
      </c>
      <c r="I13" s="86"/>
      <c r="J13" s="109" t="s">
        <v>163</v>
      </c>
      <c r="K13" s="109" t="s">
        <v>164</v>
      </c>
    </row>
    <row r="14" spans="1:11" ht="34.5" customHeight="1" thickBot="1">
      <c r="A14" s="107"/>
      <c r="B14" s="92" t="s">
        <v>136</v>
      </c>
      <c r="C14" s="110" t="s">
        <v>137</v>
      </c>
      <c r="D14" s="111"/>
      <c r="E14" s="93" t="s">
        <v>138</v>
      </c>
      <c r="F14" s="93" t="s">
        <v>139</v>
      </c>
      <c r="G14" s="94" t="s">
        <v>2</v>
      </c>
      <c r="H14" s="109"/>
      <c r="I14" s="86"/>
      <c r="J14" s="109"/>
      <c r="K14" s="109"/>
    </row>
    <row r="15" spans="1:11" ht="25.5">
      <c r="A15" s="10" t="s">
        <v>132</v>
      </c>
      <c r="B15" s="55" t="s">
        <v>3</v>
      </c>
      <c r="C15" s="55"/>
      <c r="D15" s="55"/>
      <c r="E15" s="55"/>
      <c r="F15" s="56"/>
      <c r="G15" s="55"/>
      <c r="H15" s="40">
        <f>SUM(H16+H47+H54+H68+H82+H116+H142+H148)</f>
        <v>15917.7</v>
      </c>
      <c r="I15" s="41"/>
      <c r="J15" s="40">
        <f>SUM(J16+J47+J54+J68+J82+J116+J142+J148)</f>
        <v>8614.699999999999</v>
      </c>
      <c r="K15" s="40">
        <f>SUM(K16+K47+K54+K68+K82+K116+K142+K148)</f>
        <v>8440.7</v>
      </c>
    </row>
    <row r="16" spans="1:11" ht="12.75">
      <c r="A16" s="28" t="s">
        <v>64</v>
      </c>
      <c r="B16" s="57">
        <v>703</v>
      </c>
      <c r="C16" s="56" t="s">
        <v>23</v>
      </c>
      <c r="D16" s="56" t="s">
        <v>54</v>
      </c>
      <c r="E16" s="57"/>
      <c r="F16" s="58"/>
      <c r="G16" s="55"/>
      <c r="H16" s="42">
        <f>SUM(H17+H26+H31)</f>
        <v>5508.8</v>
      </c>
      <c r="I16" s="41"/>
      <c r="J16" s="42">
        <f>SUM(J17+J26+J31)</f>
        <v>3925.1</v>
      </c>
      <c r="K16" s="42">
        <f>SUM(K17+K26+K31)</f>
        <v>3851.6</v>
      </c>
    </row>
    <row r="17" spans="1:12" ht="41.25" customHeight="1">
      <c r="A17" s="21" t="s">
        <v>4</v>
      </c>
      <c r="B17" s="59" t="s">
        <v>3</v>
      </c>
      <c r="C17" s="60" t="s">
        <v>23</v>
      </c>
      <c r="D17" s="60" t="s">
        <v>24</v>
      </c>
      <c r="E17" s="61"/>
      <c r="F17" s="62"/>
      <c r="G17" s="61"/>
      <c r="H17" s="43">
        <f>SUM(H20+H22+H24)</f>
        <v>2612.5</v>
      </c>
      <c r="I17" s="44"/>
      <c r="J17" s="43">
        <f>SUM(J20+J22+J24)</f>
        <v>1992</v>
      </c>
      <c r="K17" s="43">
        <f>SUM(K20+K22+K24)</f>
        <v>1992</v>
      </c>
      <c r="L17" s="32"/>
    </row>
    <row r="18" spans="1:11" ht="12.75">
      <c r="A18" s="27" t="s">
        <v>51</v>
      </c>
      <c r="B18" s="59" t="s">
        <v>3</v>
      </c>
      <c r="C18" s="62" t="s">
        <v>23</v>
      </c>
      <c r="D18" s="62" t="s">
        <v>24</v>
      </c>
      <c r="E18" s="62" t="s">
        <v>107</v>
      </c>
      <c r="F18" s="62"/>
      <c r="G18" s="61"/>
      <c r="H18" s="43">
        <f>SUM(H19)</f>
        <v>2612.5</v>
      </c>
      <c r="I18" s="44"/>
      <c r="J18" s="43">
        <f>SUM(J19)</f>
        <v>1992</v>
      </c>
      <c r="K18" s="43">
        <f>SUM(K19)</f>
        <v>1992</v>
      </c>
    </row>
    <row r="19" spans="1:11" ht="12.75">
      <c r="A19" s="27" t="s">
        <v>53</v>
      </c>
      <c r="B19" s="63" t="s">
        <v>3</v>
      </c>
      <c r="C19" s="64" t="s">
        <v>23</v>
      </c>
      <c r="D19" s="64" t="s">
        <v>24</v>
      </c>
      <c r="E19" s="65">
        <v>9990000000</v>
      </c>
      <c r="F19" s="62"/>
      <c r="G19" s="61"/>
      <c r="H19" s="43">
        <f>SUM(H20+H24+H22)</f>
        <v>2612.5</v>
      </c>
      <c r="I19" s="44"/>
      <c r="J19" s="43">
        <f>SUM(J20+J24+J22)</f>
        <v>1992</v>
      </c>
      <c r="K19" s="43">
        <f>SUM(K20+K24+K22)</f>
        <v>1992</v>
      </c>
    </row>
    <row r="20" spans="1:11" ht="25.5">
      <c r="A20" s="21" t="s">
        <v>34</v>
      </c>
      <c r="B20" s="59" t="s">
        <v>3</v>
      </c>
      <c r="C20" s="62" t="s">
        <v>23</v>
      </c>
      <c r="D20" s="62" t="s">
        <v>24</v>
      </c>
      <c r="E20" s="66">
        <v>9990000110</v>
      </c>
      <c r="F20" s="67"/>
      <c r="G20" s="61"/>
      <c r="H20" s="45">
        <f>SUM(H21)</f>
        <v>1314</v>
      </c>
      <c r="I20" s="46"/>
      <c r="J20" s="45">
        <f>SUM(J21)</f>
        <v>952</v>
      </c>
      <c r="K20" s="45">
        <f>SUM(K21)</f>
        <v>952</v>
      </c>
    </row>
    <row r="21" spans="1:11" ht="38.25">
      <c r="A21" s="12" t="s">
        <v>5</v>
      </c>
      <c r="B21" s="63" t="s">
        <v>3</v>
      </c>
      <c r="C21" s="64" t="s">
        <v>23</v>
      </c>
      <c r="D21" s="64" t="s">
        <v>24</v>
      </c>
      <c r="E21" s="65">
        <v>9990000110</v>
      </c>
      <c r="F21" s="68" t="s">
        <v>6</v>
      </c>
      <c r="G21" s="68"/>
      <c r="H21" s="47">
        <v>1314</v>
      </c>
      <c r="I21" s="44"/>
      <c r="J21" s="47">
        <v>952</v>
      </c>
      <c r="K21" s="47">
        <v>952</v>
      </c>
    </row>
    <row r="22" spans="1:11" ht="12.75">
      <c r="A22" s="23" t="s">
        <v>55</v>
      </c>
      <c r="B22" s="63" t="s">
        <v>3</v>
      </c>
      <c r="C22" s="64" t="s">
        <v>23</v>
      </c>
      <c r="D22" s="64" t="s">
        <v>24</v>
      </c>
      <c r="E22" s="69">
        <v>9990000190</v>
      </c>
      <c r="F22" s="63"/>
      <c r="G22" s="68"/>
      <c r="H22" s="48">
        <f>SUM(H23)</f>
        <v>46.5</v>
      </c>
      <c r="I22" s="46"/>
      <c r="J22" s="48">
        <f>SUM(J23)</f>
        <v>50</v>
      </c>
      <c r="K22" s="48">
        <f>SUM(K23)</f>
        <v>50</v>
      </c>
    </row>
    <row r="23" spans="1:11" ht="12.75">
      <c r="A23" s="14" t="s">
        <v>7</v>
      </c>
      <c r="B23" s="63" t="s">
        <v>3</v>
      </c>
      <c r="C23" s="64" t="s">
        <v>23</v>
      </c>
      <c r="D23" s="64" t="s">
        <v>24</v>
      </c>
      <c r="E23" s="65">
        <v>9990000190</v>
      </c>
      <c r="F23" s="68">
        <v>200</v>
      </c>
      <c r="G23" s="68"/>
      <c r="H23" s="47">
        <v>46.5</v>
      </c>
      <c r="I23" s="44"/>
      <c r="J23" s="47">
        <v>50</v>
      </c>
      <c r="K23" s="47">
        <v>50</v>
      </c>
    </row>
    <row r="24" spans="1:11" ht="25.5">
      <c r="A24" s="24" t="s">
        <v>63</v>
      </c>
      <c r="B24" s="59" t="s">
        <v>3</v>
      </c>
      <c r="C24" s="62" t="s">
        <v>23</v>
      </c>
      <c r="D24" s="62" t="s">
        <v>24</v>
      </c>
      <c r="E24" s="66" t="s">
        <v>71</v>
      </c>
      <c r="F24" s="62"/>
      <c r="G24" s="59"/>
      <c r="H24" s="45">
        <f>SUM(H25:H25)</f>
        <v>1252</v>
      </c>
      <c r="I24" s="46"/>
      <c r="J24" s="45">
        <f>SUM(J25:J25)</f>
        <v>990</v>
      </c>
      <c r="K24" s="45">
        <f>SUM(K25:K25)</f>
        <v>990</v>
      </c>
    </row>
    <row r="25" spans="1:11" ht="38.25">
      <c r="A25" s="16" t="s">
        <v>5</v>
      </c>
      <c r="B25" s="59" t="s">
        <v>3</v>
      </c>
      <c r="C25" s="62" t="s">
        <v>23</v>
      </c>
      <c r="D25" s="62" t="s">
        <v>24</v>
      </c>
      <c r="E25" s="70" t="s">
        <v>71</v>
      </c>
      <c r="F25" s="60" t="s">
        <v>6</v>
      </c>
      <c r="G25" s="71"/>
      <c r="H25" s="43">
        <v>1252</v>
      </c>
      <c r="I25" s="44"/>
      <c r="J25" s="43">
        <v>990</v>
      </c>
      <c r="K25" s="43">
        <v>990</v>
      </c>
    </row>
    <row r="26" spans="1:11" ht="12.75">
      <c r="A26" s="21" t="s">
        <v>134</v>
      </c>
      <c r="B26" s="59">
        <v>703</v>
      </c>
      <c r="C26" s="60" t="s">
        <v>23</v>
      </c>
      <c r="D26" s="60" t="s">
        <v>25</v>
      </c>
      <c r="E26" s="61"/>
      <c r="F26" s="67"/>
      <c r="G26" s="61"/>
      <c r="H26" s="45">
        <f>SUM(H29)</f>
        <v>30</v>
      </c>
      <c r="I26" s="46"/>
      <c r="J26" s="45">
        <f>SUM(J29)</f>
        <v>30</v>
      </c>
      <c r="K26" s="45">
        <f>SUM(K29)</f>
        <v>30</v>
      </c>
    </row>
    <row r="27" spans="1:11" ht="12.75">
      <c r="A27" s="11" t="s">
        <v>51</v>
      </c>
      <c r="B27" s="59">
        <v>703</v>
      </c>
      <c r="C27" s="62" t="s">
        <v>23</v>
      </c>
      <c r="D27" s="62" t="s">
        <v>25</v>
      </c>
      <c r="E27" s="62" t="s">
        <v>107</v>
      </c>
      <c r="F27" s="67"/>
      <c r="G27" s="61"/>
      <c r="H27" s="43">
        <f>SUM(H28)</f>
        <v>30</v>
      </c>
      <c r="I27" s="44"/>
      <c r="J27" s="43">
        <f aca="true" t="shared" si="0" ref="J27:K29">SUM(J28)</f>
        <v>30</v>
      </c>
      <c r="K27" s="43">
        <f t="shared" si="0"/>
        <v>30</v>
      </c>
    </row>
    <row r="28" spans="1:11" ht="12.75">
      <c r="A28" s="11" t="s">
        <v>53</v>
      </c>
      <c r="B28" s="59">
        <v>703</v>
      </c>
      <c r="C28" s="62" t="s">
        <v>23</v>
      </c>
      <c r="D28" s="62" t="s">
        <v>25</v>
      </c>
      <c r="E28" s="62" t="s">
        <v>72</v>
      </c>
      <c r="F28" s="67"/>
      <c r="G28" s="61"/>
      <c r="H28" s="43">
        <f>SUM(H29)</f>
        <v>30</v>
      </c>
      <c r="I28" s="44"/>
      <c r="J28" s="43">
        <f t="shared" si="0"/>
        <v>30</v>
      </c>
      <c r="K28" s="43">
        <f t="shared" si="0"/>
        <v>30</v>
      </c>
    </row>
    <row r="29" spans="1:11" ht="12.75">
      <c r="A29" s="25" t="s">
        <v>35</v>
      </c>
      <c r="B29" s="59">
        <v>703</v>
      </c>
      <c r="C29" s="62" t="s">
        <v>23</v>
      </c>
      <c r="D29" s="62" t="s">
        <v>25</v>
      </c>
      <c r="E29" s="60" t="s">
        <v>73</v>
      </c>
      <c r="F29" s="62"/>
      <c r="G29" s="71"/>
      <c r="H29" s="45">
        <f>SUM(H30)</f>
        <v>30</v>
      </c>
      <c r="I29" s="46"/>
      <c r="J29" s="45">
        <f t="shared" si="0"/>
        <v>30</v>
      </c>
      <c r="K29" s="45">
        <f t="shared" si="0"/>
        <v>30</v>
      </c>
    </row>
    <row r="30" spans="1:11" ht="12.75">
      <c r="A30" s="16" t="s">
        <v>8</v>
      </c>
      <c r="B30" s="59">
        <v>703</v>
      </c>
      <c r="C30" s="62" t="s">
        <v>23</v>
      </c>
      <c r="D30" s="62" t="s">
        <v>25</v>
      </c>
      <c r="E30" s="62" t="s">
        <v>73</v>
      </c>
      <c r="F30" s="60">
        <v>800</v>
      </c>
      <c r="G30" s="71"/>
      <c r="H30" s="43">
        <v>30</v>
      </c>
      <c r="I30" s="44"/>
      <c r="J30" s="43">
        <v>30</v>
      </c>
      <c r="K30" s="43">
        <v>30</v>
      </c>
    </row>
    <row r="31" spans="1:11" ht="12.75">
      <c r="A31" s="21" t="s">
        <v>9</v>
      </c>
      <c r="B31" s="59" t="s">
        <v>3</v>
      </c>
      <c r="C31" s="60" t="s">
        <v>23</v>
      </c>
      <c r="D31" s="60" t="s">
        <v>26</v>
      </c>
      <c r="E31" s="62"/>
      <c r="F31" s="62"/>
      <c r="G31" s="59"/>
      <c r="H31" s="43">
        <f>SUM(H34+H36+H40+H45+H43)</f>
        <v>2866.3</v>
      </c>
      <c r="I31" s="44"/>
      <c r="J31" s="43">
        <f>SUM(J34+J36+J40+J45+J43)</f>
        <v>1903.1</v>
      </c>
      <c r="K31" s="43">
        <f>SUM(K34+K36+K40+K45+K43)</f>
        <v>1829.6</v>
      </c>
    </row>
    <row r="32" spans="1:11" ht="12.75">
      <c r="A32" s="27" t="s">
        <v>51</v>
      </c>
      <c r="B32" s="59" t="s">
        <v>3</v>
      </c>
      <c r="C32" s="62" t="s">
        <v>23</v>
      </c>
      <c r="D32" s="62" t="s">
        <v>26</v>
      </c>
      <c r="E32" s="62" t="s">
        <v>107</v>
      </c>
      <c r="F32" s="62"/>
      <c r="G32" s="59"/>
      <c r="H32" s="43">
        <f>SUM(H33)</f>
        <v>46.6</v>
      </c>
      <c r="I32" s="44"/>
      <c r="J32" s="43">
        <f aca="true" t="shared" si="1" ref="J32:K34">SUM(J33)</f>
        <v>46.6</v>
      </c>
      <c r="K32" s="43">
        <f t="shared" si="1"/>
        <v>46.6</v>
      </c>
    </row>
    <row r="33" spans="1:11" ht="12.75">
      <c r="A33" s="27" t="s">
        <v>53</v>
      </c>
      <c r="B33" s="59" t="s">
        <v>3</v>
      </c>
      <c r="C33" s="62" t="s">
        <v>23</v>
      </c>
      <c r="D33" s="62" t="s">
        <v>26</v>
      </c>
      <c r="E33" s="62" t="s">
        <v>72</v>
      </c>
      <c r="F33" s="62"/>
      <c r="G33" s="59"/>
      <c r="H33" s="43">
        <f>SUM(H34)</f>
        <v>46.6</v>
      </c>
      <c r="I33" s="44"/>
      <c r="J33" s="43">
        <f t="shared" si="1"/>
        <v>46.6</v>
      </c>
      <c r="K33" s="43">
        <f t="shared" si="1"/>
        <v>46.6</v>
      </c>
    </row>
    <row r="34" spans="1:11" ht="12.75">
      <c r="A34" s="21" t="s">
        <v>55</v>
      </c>
      <c r="B34" s="59" t="s">
        <v>3</v>
      </c>
      <c r="C34" s="62" t="s">
        <v>23</v>
      </c>
      <c r="D34" s="62" t="s">
        <v>26</v>
      </c>
      <c r="E34" s="60" t="s">
        <v>74</v>
      </c>
      <c r="F34" s="62"/>
      <c r="G34" s="59"/>
      <c r="H34" s="45">
        <f>SUM(H35)</f>
        <v>46.6</v>
      </c>
      <c r="I34" s="46"/>
      <c r="J34" s="45">
        <f t="shared" si="1"/>
        <v>46.6</v>
      </c>
      <c r="K34" s="45">
        <f t="shared" si="1"/>
        <v>46.6</v>
      </c>
    </row>
    <row r="35" spans="1:11" ht="12.75">
      <c r="A35" s="16" t="s">
        <v>10</v>
      </c>
      <c r="B35" s="59" t="s">
        <v>3</v>
      </c>
      <c r="C35" s="62" t="s">
        <v>23</v>
      </c>
      <c r="D35" s="62" t="s">
        <v>26</v>
      </c>
      <c r="E35" s="62" t="s">
        <v>74</v>
      </c>
      <c r="F35" s="60">
        <v>500</v>
      </c>
      <c r="G35" s="71"/>
      <c r="H35" s="43">
        <v>46.6</v>
      </c>
      <c r="I35" s="44"/>
      <c r="J35" s="43">
        <v>46.6</v>
      </c>
      <c r="K35" s="43">
        <v>46.6</v>
      </c>
    </row>
    <row r="36" spans="1:11" ht="12.75">
      <c r="A36" s="21" t="s">
        <v>56</v>
      </c>
      <c r="B36" s="59" t="s">
        <v>3</v>
      </c>
      <c r="C36" s="62" t="s">
        <v>23</v>
      </c>
      <c r="D36" s="62" t="s">
        <v>26</v>
      </c>
      <c r="E36" s="60" t="s">
        <v>75</v>
      </c>
      <c r="F36" s="62"/>
      <c r="G36" s="71"/>
      <c r="H36" s="45">
        <f>SUM(H37+H38+H39)</f>
        <v>1913.7</v>
      </c>
      <c r="I36" s="46"/>
      <c r="J36" s="45">
        <f>SUM(J37+J38+J39)</f>
        <v>1086.5</v>
      </c>
      <c r="K36" s="45">
        <f>SUM(K37+K38+K39)</f>
        <v>1016</v>
      </c>
    </row>
    <row r="37" spans="1:11" ht="38.25">
      <c r="A37" s="16" t="s">
        <v>5</v>
      </c>
      <c r="B37" s="59" t="s">
        <v>3</v>
      </c>
      <c r="C37" s="62" t="s">
        <v>23</v>
      </c>
      <c r="D37" s="62" t="s">
        <v>26</v>
      </c>
      <c r="E37" s="62" t="s">
        <v>75</v>
      </c>
      <c r="F37" s="71" t="s">
        <v>6</v>
      </c>
      <c r="G37" s="71"/>
      <c r="H37" s="43">
        <v>1632</v>
      </c>
      <c r="I37" s="44"/>
      <c r="J37" s="43">
        <v>966</v>
      </c>
      <c r="K37" s="43">
        <v>966</v>
      </c>
    </row>
    <row r="38" spans="1:11" ht="16.5" customHeight="1">
      <c r="A38" s="18" t="s">
        <v>7</v>
      </c>
      <c r="B38" s="63" t="s">
        <v>3</v>
      </c>
      <c r="C38" s="64" t="s">
        <v>23</v>
      </c>
      <c r="D38" s="64" t="s">
        <v>26</v>
      </c>
      <c r="E38" s="64" t="s">
        <v>75</v>
      </c>
      <c r="F38" s="68">
        <v>200</v>
      </c>
      <c r="G38" s="68"/>
      <c r="H38" s="47">
        <v>230</v>
      </c>
      <c r="I38" s="44"/>
      <c r="J38" s="47">
        <v>90.5</v>
      </c>
      <c r="K38" s="47">
        <v>20</v>
      </c>
    </row>
    <row r="39" spans="1:11" ht="12.75">
      <c r="A39" s="16" t="s">
        <v>8</v>
      </c>
      <c r="B39" s="59" t="s">
        <v>3</v>
      </c>
      <c r="C39" s="62" t="s">
        <v>23</v>
      </c>
      <c r="D39" s="62" t="s">
        <v>26</v>
      </c>
      <c r="E39" s="62" t="s">
        <v>75</v>
      </c>
      <c r="F39" s="71">
        <v>800</v>
      </c>
      <c r="G39" s="71"/>
      <c r="H39" s="43">
        <v>51.7</v>
      </c>
      <c r="I39" s="44"/>
      <c r="J39" s="43">
        <v>30</v>
      </c>
      <c r="K39" s="43">
        <v>30</v>
      </c>
    </row>
    <row r="40" spans="1:11" ht="12.75">
      <c r="A40" s="25" t="s">
        <v>103</v>
      </c>
      <c r="B40" s="59"/>
      <c r="C40" s="62"/>
      <c r="D40" s="62"/>
      <c r="E40" s="60" t="s">
        <v>102</v>
      </c>
      <c r="F40" s="71"/>
      <c r="G40" s="71"/>
      <c r="H40" s="43">
        <f>SUM(H41+H42)</f>
        <v>864</v>
      </c>
      <c r="I40" s="44"/>
      <c r="J40" s="43">
        <f>SUM(J41+J42)</f>
        <v>748</v>
      </c>
      <c r="K40" s="43">
        <f>SUM(K41+K42)</f>
        <v>745</v>
      </c>
    </row>
    <row r="41" spans="1:11" ht="38.25">
      <c r="A41" s="16" t="s">
        <v>5</v>
      </c>
      <c r="B41" s="59" t="s">
        <v>3</v>
      </c>
      <c r="C41" s="62" t="s">
        <v>23</v>
      </c>
      <c r="D41" s="62" t="s">
        <v>26</v>
      </c>
      <c r="E41" s="62" t="s">
        <v>102</v>
      </c>
      <c r="F41" s="71">
        <v>100</v>
      </c>
      <c r="G41" s="71"/>
      <c r="H41" s="43">
        <v>794</v>
      </c>
      <c r="I41" s="44"/>
      <c r="J41" s="43">
        <v>716</v>
      </c>
      <c r="K41" s="43">
        <v>716</v>
      </c>
    </row>
    <row r="42" spans="1:11" ht="12.75">
      <c r="A42" s="18" t="s">
        <v>7</v>
      </c>
      <c r="B42" s="63" t="s">
        <v>3</v>
      </c>
      <c r="C42" s="64" t="s">
        <v>23</v>
      </c>
      <c r="D42" s="64" t="s">
        <v>26</v>
      </c>
      <c r="E42" s="64" t="s">
        <v>102</v>
      </c>
      <c r="F42" s="71">
        <v>200</v>
      </c>
      <c r="G42" s="71"/>
      <c r="H42" s="43">
        <v>70</v>
      </c>
      <c r="I42" s="44"/>
      <c r="J42" s="43">
        <v>32</v>
      </c>
      <c r="K42" s="43">
        <v>29</v>
      </c>
    </row>
    <row r="43" spans="1:11" ht="25.5">
      <c r="A43" s="21" t="s">
        <v>37</v>
      </c>
      <c r="B43" s="59" t="s">
        <v>3</v>
      </c>
      <c r="C43" s="62" t="s">
        <v>23</v>
      </c>
      <c r="D43" s="62" t="s">
        <v>26</v>
      </c>
      <c r="E43" s="60" t="s">
        <v>77</v>
      </c>
      <c r="F43" s="62"/>
      <c r="G43" s="59"/>
      <c r="H43" s="45">
        <f>SUM(H44)</f>
        <v>2</v>
      </c>
      <c r="I43" s="46"/>
      <c r="J43" s="45">
        <f>SUM(J44)</f>
        <v>2</v>
      </c>
      <c r="K43" s="45">
        <f>SUM(K44)</f>
        <v>2</v>
      </c>
    </row>
    <row r="44" spans="1:11" ht="12.75">
      <c r="A44" s="16" t="s">
        <v>8</v>
      </c>
      <c r="B44" s="59" t="s">
        <v>3</v>
      </c>
      <c r="C44" s="62" t="s">
        <v>23</v>
      </c>
      <c r="D44" s="62" t="s">
        <v>26</v>
      </c>
      <c r="E44" s="62" t="s">
        <v>77</v>
      </c>
      <c r="F44" s="71">
        <v>800</v>
      </c>
      <c r="G44" s="71"/>
      <c r="H44" s="43">
        <v>2</v>
      </c>
      <c r="I44" s="44"/>
      <c r="J44" s="43">
        <v>2</v>
      </c>
      <c r="K44" s="43">
        <v>2</v>
      </c>
    </row>
    <row r="45" spans="1:11" ht="25.5">
      <c r="A45" s="21" t="s">
        <v>36</v>
      </c>
      <c r="B45" s="59" t="s">
        <v>3</v>
      </c>
      <c r="C45" s="62" t="s">
        <v>23</v>
      </c>
      <c r="D45" s="62" t="s">
        <v>26</v>
      </c>
      <c r="E45" s="60" t="s">
        <v>76</v>
      </c>
      <c r="F45" s="62"/>
      <c r="G45" s="59"/>
      <c r="H45" s="97">
        <f>SUM(H46)</f>
        <v>40</v>
      </c>
      <c r="I45" s="98"/>
      <c r="J45" s="97">
        <f>SUM(J46)</f>
        <v>20</v>
      </c>
      <c r="K45" s="97">
        <f>SUM(K46)</f>
        <v>20</v>
      </c>
    </row>
    <row r="46" spans="1:11" ht="12.75">
      <c r="A46" s="18" t="s">
        <v>7</v>
      </c>
      <c r="B46" s="63" t="s">
        <v>3</v>
      </c>
      <c r="C46" s="64" t="s">
        <v>23</v>
      </c>
      <c r="D46" s="64" t="s">
        <v>26</v>
      </c>
      <c r="E46" s="64" t="s">
        <v>76</v>
      </c>
      <c r="F46" s="72" t="s">
        <v>11</v>
      </c>
      <c r="G46" s="68"/>
      <c r="H46" s="99">
        <v>40</v>
      </c>
      <c r="I46" s="100"/>
      <c r="J46" s="99">
        <v>20</v>
      </c>
      <c r="K46" s="99">
        <v>20</v>
      </c>
    </row>
    <row r="47" spans="1:11" ht="12.75">
      <c r="A47" s="17" t="s">
        <v>58</v>
      </c>
      <c r="B47" s="59" t="s">
        <v>3</v>
      </c>
      <c r="C47" s="60" t="s">
        <v>27</v>
      </c>
      <c r="D47" s="60" t="s">
        <v>54</v>
      </c>
      <c r="E47" s="59"/>
      <c r="F47" s="71"/>
      <c r="G47" s="71"/>
      <c r="H47" s="101">
        <f>SUM(H48)</f>
        <v>289.6</v>
      </c>
      <c r="I47" s="100"/>
      <c r="J47" s="101">
        <f>SUM(J48)</f>
        <v>302.3</v>
      </c>
      <c r="K47" s="101">
        <f>SUM(K48)</f>
        <v>312.6</v>
      </c>
    </row>
    <row r="48" spans="1:11" ht="12.75">
      <c r="A48" s="21" t="s">
        <v>12</v>
      </c>
      <c r="B48" s="59" t="s">
        <v>3</v>
      </c>
      <c r="C48" s="60" t="s">
        <v>27</v>
      </c>
      <c r="D48" s="60" t="s">
        <v>28</v>
      </c>
      <c r="E48" s="61"/>
      <c r="F48" s="73"/>
      <c r="G48" s="61"/>
      <c r="H48" s="97">
        <f>SUM(H51)</f>
        <v>289.6</v>
      </c>
      <c r="I48" s="100"/>
      <c r="J48" s="97">
        <f>SUM(J51)</f>
        <v>302.3</v>
      </c>
      <c r="K48" s="97">
        <f>SUM(K51)</f>
        <v>312.6</v>
      </c>
    </row>
    <row r="49" spans="1:11" ht="12.75">
      <c r="A49" s="27" t="s">
        <v>51</v>
      </c>
      <c r="B49" s="59" t="s">
        <v>3</v>
      </c>
      <c r="C49" s="62" t="s">
        <v>27</v>
      </c>
      <c r="D49" s="62" t="s">
        <v>28</v>
      </c>
      <c r="E49" s="62" t="s">
        <v>107</v>
      </c>
      <c r="F49" s="73"/>
      <c r="G49" s="61"/>
      <c r="H49" s="101">
        <f>SUM(H50)</f>
        <v>289.6</v>
      </c>
      <c r="I49" s="100"/>
      <c r="J49" s="101">
        <f>SUM(J50)</f>
        <v>302.3</v>
      </c>
      <c r="K49" s="101">
        <f>SUM(K50)</f>
        <v>312.6</v>
      </c>
    </row>
    <row r="50" spans="1:11" ht="12.75">
      <c r="A50" s="27" t="s">
        <v>53</v>
      </c>
      <c r="B50" s="59" t="s">
        <v>3</v>
      </c>
      <c r="C50" s="62" t="s">
        <v>27</v>
      </c>
      <c r="D50" s="62" t="s">
        <v>28</v>
      </c>
      <c r="E50" s="62" t="s">
        <v>72</v>
      </c>
      <c r="F50" s="73"/>
      <c r="G50" s="61"/>
      <c r="H50" s="101">
        <f>SUM(H51)</f>
        <v>289.6</v>
      </c>
      <c r="I50" s="100"/>
      <c r="J50" s="101">
        <f>SUM(J51)</f>
        <v>302.3</v>
      </c>
      <c r="K50" s="101">
        <f>SUM(K51)</f>
        <v>312.6</v>
      </c>
    </row>
    <row r="51" spans="1:11" ht="25.5">
      <c r="A51" s="21" t="s">
        <v>38</v>
      </c>
      <c r="B51" s="59" t="s">
        <v>3</v>
      </c>
      <c r="C51" s="62" t="s">
        <v>27</v>
      </c>
      <c r="D51" s="62" t="s">
        <v>28</v>
      </c>
      <c r="E51" s="60" t="s">
        <v>78</v>
      </c>
      <c r="F51" s="62"/>
      <c r="G51" s="59"/>
      <c r="H51" s="97">
        <f>SUM(H52+H53)</f>
        <v>289.6</v>
      </c>
      <c r="I51" s="98"/>
      <c r="J51" s="97">
        <f>SUM(J52+J53)</f>
        <v>302.3</v>
      </c>
      <c r="K51" s="97">
        <f>SUM(K52+K53)</f>
        <v>312.6</v>
      </c>
    </row>
    <row r="52" spans="1:11" ht="38.25">
      <c r="A52" s="16" t="s">
        <v>5</v>
      </c>
      <c r="B52" s="59" t="s">
        <v>3</v>
      </c>
      <c r="C52" s="62" t="s">
        <v>27</v>
      </c>
      <c r="D52" s="62" t="s">
        <v>28</v>
      </c>
      <c r="E52" s="62" t="s">
        <v>78</v>
      </c>
      <c r="F52" s="71" t="s">
        <v>6</v>
      </c>
      <c r="G52" s="71"/>
      <c r="H52" s="101">
        <v>254</v>
      </c>
      <c r="I52" s="100"/>
      <c r="J52" s="101">
        <v>254</v>
      </c>
      <c r="K52" s="101">
        <v>254</v>
      </c>
    </row>
    <row r="53" spans="1:11" ht="12.75">
      <c r="A53" s="16" t="s">
        <v>57</v>
      </c>
      <c r="B53" s="59" t="s">
        <v>3</v>
      </c>
      <c r="C53" s="62" t="s">
        <v>27</v>
      </c>
      <c r="D53" s="62" t="s">
        <v>28</v>
      </c>
      <c r="E53" s="62" t="s">
        <v>78</v>
      </c>
      <c r="F53" s="71">
        <v>200</v>
      </c>
      <c r="G53" s="71"/>
      <c r="H53" s="101">
        <v>35.6</v>
      </c>
      <c r="I53" s="100"/>
      <c r="J53" s="101">
        <v>48.3</v>
      </c>
      <c r="K53" s="101">
        <v>58.6</v>
      </c>
    </row>
    <row r="54" spans="1:11" ht="12.75">
      <c r="A54" s="34" t="s">
        <v>59</v>
      </c>
      <c r="B54" s="59">
        <v>703</v>
      </c>
      <c r="C54" s="60" t="s">
        <v>28</v>
      </c>
      <c r="D54" s="60" t="s">
        <v>54</v>
      </c>
      <c r="E54" s="62"/>
      <c r="F54" s="71"/>
      <c r="G54" s="71"/>
      <c r="H54" s="101">
        <f>SUM(H55+H64)</f>
        <v>78</v>
      </c>
      <c r="I54" s="100"/>
      <c r="J54" s="101">
        <f aca="true" t="shared" si="2" ref="J54:K56">SUM(J55)</f>
        <v>0</v>
      </c>
      <c r="K54" s="101">
        <f t="shared" si="2"/>
        <v>0</v>
      </c>
    </row>
    <row r="55" spans="1:11" ht="39" customHeight="1">
      <c r="A55" s="26" t="s">
        <v>147</v>
      </c>
      <c r="B55" s="59">
        <v>703</v>
      </c>
      <c r="C55" s="60" t="s">
        <v>28</v>
      </c>
      <c r="D55" s="60" t="s">
        <v>32</v>
      </c>
      <c r="E55" s="67"/>
      <c r="F55" s="73"/>
      <c r="G55" s="74"/>
      <c r="H55" s="101">
        <f>SUM(H56)</f>
        <v>50</v>
      </c>
      <c r="I55" s="100"/>
      <c r="J55" s="101">
        <f t="shared" si="2"/>
        <v>0</v>
      </c>
      <c r="K55" s="101">
        <f t="shared" si="2"/>
        <v>0</v>
      </c>
    </row>
    <row r="56" spans="1:11" ht="51">
      <c r="A56" s="27" t="s">
        <v>170</v>
      </c>
      <c r="B56" s="59" t="s">
        <v>3</v>
      </c>
      <c r="C56" s="62" t="s">
        <v>28</v>
      </c>
      <c r="D56" s="62" t="s">
        <v>32</v>
      </c>
      <c r="E56" s="62" t="s">
        <v>108</v>
      </c>
      <c r="F56" s="62"/>
      <c r="G56" s="74"/>
      <c r="H56" s="101">
        <f>SUM(H57)</f>
        <v>50</v>
      </c>
      <c r="I56" s="100"/>
      <c r="J56" s="101">
        <f t="shared" si="2"/>
        <v>0</v>
      </c>
      <c r="K56" s="101">
        <f t="shared" si="2"/>
        <v>0</v>
      </c>
    </row>
    <row r="57" spans="1:11" ht="25.5">
      <c r="A57" s="27" t="s">
        <v>148</v>
      </c>
      <c r="B57" s="59" t="s">
        <v>3</v>
      </c>
      <c r="C57" s="62" t="s">
        <v>28</v>
      </c>
      <c r="D57" s="62" t="s">
        <v>32</v>
      </c>
      <c r="E57" s="62" t="s">
        <v>79</v>
      </c>
      <c r="F57" s="62"/>
      <c r="G57" s="74"/>
      <c r="H57" s="101">
        <f>SUM(H58+H60+H62)</f>
        <v>50</v>
      </c>
      <c r="I57" s="100"/>
      <c r="J57" s="101">
        <f>SUM(J58+J60+J62)</f>
        <v>0</v>
      </c>
      <c r="K57" s="101">
        <f>SUM(K58+K60+K62)</f>
        <v>0</v>
      </c>
    </row>
    <row r="58" spans="1:11" ht="25.5">
      <c r="A58" s="26" t="s">
        <v>149</v>
      </c>
      <c r="B58" s="59" t="s">
        <v>3</v>
      </c>
      <c r="C58" s="62" t="s">
        <v>28</v>
      </c>
      <c r="D58" s="62" t="s">
        <v>32</v>
      </c>
      <c r="E58" s="60" t="s">
        <v>80</v>
      </c>
      <c r="F58" s="62"/>
      <c r="G58" s="71"/>
      <c r="H58" s="97">
        <f>SUM(H59)</f>
        <v>10</v>
      </c>
      <c r="I58" s="98"/>
      <c r="J58" s="97">
        <f>SUM(J59)</f>
        <v>0</v>
      </c>
      <c r="K58" s="97">
        <f>SUM(K59)</f>
        <v>0</v>
      </c>
    </row>
    <row r="59" spans="1:11" ht="12.75">
      <c r="A59" s="35" t="s">
        <v>7</v>
      </c>
      <c r="B59" s="59" t="s">
        <v>3</v>
      </c>
      <c r="C59" s="62" t="s">
        <v>28</v>
      </c>
      <c r="D59" s="62" t="s">
        <v>32</v>
      </c>
      <c r="E59" s="62" t="s">
        <v>80</v>
      </c>
      <c r="F59" s="71">
        <v>200</v>
      </c>
      <c r="G59" s="71"/>
      <c r="H59" s="101">
        <v>10</v>
      </c>
      <c r="I59" s="100"/>
      <c r="J59" s="101">
        <v>0</v>
      </c>
      <c r="K59" s="101">
        <v>0</v>
      </c>
    </row>
    <row r="60" spans="1:11" ht="14.25" customHeight="1">
      <c r="A60" s="26" t="s">
        <v>49</v>
      </c>
      <c r="B60" s="59" t="s">
        <v>3</v>
      </c>
      <c r="C60" s="62" t="s">
        <v>28</v>
      </c>
      <c r="D60" s="62" t="s">
        <v>32</v>
      </c>
      <c r="E60" s="60" t="s">
        <v>81</v>
      </c>
      <c r="F60" s="62"/>
      <c r="G60" s="71"/>
      <c r="H60" s="97">
        <f>SUM(H61)</f>
        <v>20</v>
      </c>
      <c r="I60" s="98"/>
      <c r="J60" s="97">
        <f>SUM(J61)</f>
        <v>0</v>
      </c>
      <c r="K60" s="97">
        <f>SUM(K61)</f>
        <v>0</v>
      </c>
    </row>
    <row r="61" spans="1:11" ht="12.75">
      <c r="A61" s="35" t="s">
        <v>7</v>
      </c>
      <c r="B61" s="59" t="s">
        <v>3</v>
      </c>
      <c r="C61" s="62" t="s">
        <v>28</v>
      </c>
      <c r="D61" s="62" t="s">
        <v>32</v>
      </c>
      <c r="E61" s="62" t="s">
        <v>81</v>
      </c>
      <c r="F61" s="60">
        <v>200</v>
      </c>
      <c r="G61" s="71"/>
      <c r="H61" s="101">
        <v>20</v>
      </c>
      <c r="I61" s="100"/>
      <c r="J61" s="101">
        <v>0</v>
      </c>
      <c r="K61" s="101">
        <v>0</v>
      </c>
    </row>
    <row r="62" spans="1:11" ht="18" customHeight="1">
      <c r="A62" s="36" t="s">
        <v>105</v>
      </c>
      <c r="B62" s="59" t="s">
        <v>3</v>
      </c>
      <c r="C62" s="62" t="s">
        <v>28</v>
      </c>
      <c r="D62" s="62" t="s">
        <v>32</v>
      </c>
      <c r="E62" s="60" t="s">
        <v>104</v>
      </c>
      <c r="F62" s="60"/>
      <c r="G62" s="71"/>
      <c r="H62" s="97">
        <f>SUM(H63)</f>
        <v>20</v>
      </c>
      <c r="I62" s="98"/>
      <c r="J62" s="97">
        <f>SUM(J63)</f>
        <v>0</v>
      </c>
      <c r="K62" s="97">
        <f>SUM(K63)</f>
        <v>0</v>
      </c>
    </row>
    <row r="63" spans="1:11" ht="12.75">
      <c r="A63" s="35" t="s">
        <v>7</v>
      </c>
      <c r="B63" s="59" t="s">
        <v>3</v>
      </c>
      <c r="C63" s="62" t="s">
        <v>28</v>
      </c>
      <c r="D63" s="62" t="s">
        <v>32</v>
      </c>
      <c r="E63" s="62" t="s">
        <v>104</v>
      </c>
      <c r="F63" s="60" t="s">
        <v>11</v>
      </c>
      <c r="G63" s="71"/>
      <c r="H63" s="101">
        <v>20</v>
      </c>
      <c r="I63" s="100"/>
      <c r="J63" s="101">
        <v>0</v>
      </c>
      <c r="K63" s="101">
        <v>0</v>
      </c>
    </row>
    <row r="64" spans="1:11" ht="12.75">
      <c r="A64" s="35" t="s">
        <v>51</v>
      </c>
      <c r="B64" s="59" t="s">
        <v>3</v>
      </c>
      <c r="C64" s="62" t="s">
        <v>28</v>
      </c>
      <c r="D64" s="62" t="s">
        <v>32</v>
      </c>
      <c r="E64" s="62" t="s">
        <v>107</v>
      </c>
      <c r="F64" s="60"/>
      <c r="G64" s="71"/>
      <c r="H64" s="101">
        <f>SUM(H65)</f>
        <v>28</v>
      </c>
      <c r="I64" s="100"/>
      <c r="J64" s="101">
        <f>SUM(J65)</f>
        <v>0</v>
      </c>
      <c r="K64" s="101">
        <f>SUM(K65)</f>
        <v>0</v>
      </c>
    </row>
    <row r="65" spans="1:11" ht="12.75">
      <c r="A65" s="35" t="s">
        <v>53</v>
      </c>
      <c r="B65" s="59" t="s">
        <v>3</v>
      </c>
      <c r="C65" s="62" t="s">
        <v>28</v>
      </c>
      <c r="D65" s="62" t="s">
        <v>32</v>
      </c>
      <c r="E65" s="62" t="s">
        <v>72</v>
      </c>
      <c r="F65" s="60"/>
      <c r="G65" s="71"/>
      <c r="H65" s="101">
        <f>SUM(H67)</f>
        <v>28</v>
      </c>
      <c r="I65" s="100"/>
      <c r="J65" s="101">
        <f>SUM(J67)</f>
        <v>0</v>
      </c>
      <c r="K65" s="101">
        <f>SUM(K67)</f>
        <v>0</v>
      </c>
    </row>
    <row r="66" spans="1:11" ht="25.5">
      <c r="A66" s="36" t="s">
        <v>129</v>
      </c>
      <c r="B66" s="59" t="s">
        <v>3</v>
      </c>
      <c r="C66" s="62" t="s">
        <v>28</v>
      </c>
      <c r="D66" s="62" t="s">
        <v>32</v>
      </c>
      <c r="E66" s="60" t="s">
        <v>128</v>
      </c>
      <c r="F66" s="60"/>
      <c r="G66" s="71"/>
      <c r="H66" s="97">
        <f>SUM(H67)</f>
        <v>28</v>
      </c>
      <c r="I66" s="98"/>
      <c r="J66" s="97">
        <f>SUM(J67)</f>
        <v>0</v>
      </c>
      <c r="K66" s="97">
        <f>SUM(K67)</f>
        <v>0</v>
      </c>
    </row>
    <row r="67" spans="1:11" ht="12.75">
      <c r="A67" s="35" t="s">
        <v>7</v>
      </c>
      <c r="B67" s="59" t="s">
        <v>3</v>
      </c>
      <c r="C67" s="62" t="s">
        <v>28</v>
      </c>
      <c r="D67" s="62" t="s">
        <v>32</v>
      </c>
      <c r="E67" s="62" t="s">
        <v>128</v>
      </c>
      <c r="F67" s="60" t="s">
        <v>11</v>
      </c>
      <c r="G67" s="71"/>
      <c r="H67" s="101">
        <v>28</v>
      </c>
      <c r="I67" s="100"/>
      <c r="J67" s="101">
        <v>0</v>
      </c>
      <c r="K67" s="101">
        <v>0</v>
      </c>
    </row>
    <row r="68" spans="1:11" ht="12.75">
      <c r="A68" s="17" t="s">
        <v>60</v>
      </c>
      <c r="B68" s="59" t="s">
        <v>3</v>
      </c>
      <c r="C68" s="60" t="s">
        <v>24</v>
      </c>
      <c r="D68" s="60" t="s">
        <v>54</v>
      </c>
      <c r="E68" s="62"/>
      <c r="F68" s="60"/>
      <c r="G68" s="71"/>
      <c r="H68" s="101">
        <f>SUM(H69+H74)</f>
        <v>3962.7</v>
      </c>
      <c r="I68" s="100"/>
      <c r="J68" s="101">
        <f>SUM(J69+J74)</f>
        <v>0</v>
      </c>
      <c r="K68" s="101">
        <f>SUM(K69)</f>
        <v>0</v>
      </c>
    </row>
    <row r="69" spans="1:11" ht="12.75">
      <c r="A69" s="21" t="s">
        <v>135</v>
      </c>
      <c r="B69" s="59" t="s">
        <v>3</v>
      </c>
      <c r="C69" s="60" t="s">
        <v>24</v>
      </c>
      <c r="D69" s="60" t="s">
        <v>29</v>
      </c>
      <c r="E69" s="67"/>
      <c r="F69" s="73"/>
      <c r="G69" s="61"/>
      <c r="H69" s="101">
        <f>SUM(H72)</f>
        <v>3961.7</v>
      </c>
      <c r="I69" s="100"/>
      <c r="J69" s="101">
        <f>SUM(J72)</f>
        <v>0</v>
      </c>
      <c r="K69" s="101">
        <f>SUM(K72)</f>
        <v>0</v>
      </c>
    </row>
    <row r="70" spans="1:11" ht="12.75">
      <c r="A70" s="27" t="s">
        <v>51</v>
      </c>
      <c r="B70" s="59" t="s">
        <v>3</v>
      </c>
      <c r="C70" s="62" t="s">
        <v>24</v>
      </c>
      <c r="D70" s="62" t="s">
        <v>29</v>
      </c>
      <c r="E70" s="62" t="s">
        <v>107</v>
      </c>
      <c r="F70" s="73"/>
      <c r="G70" s="61"/>
      <c r="H70" s="101">
        <f>SUM(H71)</f>
        <v>3961.7</v>
      </c>
      <c r="I70" s="100"/>
      <c r="J70" s="101">
        <f aca="true" t="shared" si="3" ref="J70:K72">SUM(J71)</f>
        <v>0</v>
      </c>
      <c r="K70" s="101">
        <f t="shared" si="3"/>
        <v>0</v>
      </c>
    </row>
    <row r="71" spans="1:11" ht="12.75">
      <c r="A71" s="27" t="s">
        <v>53</v>
      </c>
      <c r="B71" s="59" t="s">
        <v>3</v>
      </c>
      <c r="C71" s="62" t="s">
        <v>24</v>
      </c>
      <c r="D71" s="62" t="s">
        <v>29</v>
      </c>
      <c r="E71" s="62" t="s">
        <v>72</v>
      </c>
      <c r="F71" s="73"/>
      <c r="G71" s="61"/>
      <c r="H71" s="101">
        <f>SUM(H72)</f>
        <v>3961.7</v>
      </c>
      <c r="I71" s="100"/>
      <c r="J71" s="101">
        <f t="shared" si="3"/>
        <v>0</v>
      </c>
      <c r="K71" s="101">
        <f t="shared" si="3"/>
        <v>0</v>
      </c>
    </row>
    <row r="72" spans="1:11" ht="25.5">
      <c r="A72" s="26" t="s">
        <v>39</v>
      </c>
      <c r="B72" s="59" t="s">
        <v>3</v>
      </c>
      <c r="C72" s="62" t="s">
        <v>24</v>
      </c>
      <c r="D72" s="62" t="s">
        <v>29</v>
      </c>
      <c r="E72" s="60" t="s">
        <v>82</v>
      </c>
      <c r="F72" s="62"/>
      <c r="G72" s="59"/>
      <c r="H72" s="97">
        <f>SUM(H73)</f>
        <v>3961.7</v>
      </c>
      <c r="I72" s="98"/>
      <c r="J72" s="97">
        <f t="shared" si="3"/>
        <v>0</v>
      </c>
      <c r="K72" s="97">
        <f t="shared" si="3"/>
        <v>0</v>
      </c>
    </row>
    <row r="73" spans="1:11" ht="16.5" customHeight="1">
      <c r="A73" s="20" t="s">
        <v>7</v>
      </c>
      <c r="B73" s="59" t="s">
        <v>3</v>
      </c>
      <c r="C73" s="62" t="s">
        <v>24</v>
      </c>
      <c r="D73" s="62" t="s">
        <v>29</v>
      </c>
      <c r="E73" s="62" t="s">
        <v>82</v>
      </c>
      <c r="F73" s="60" t="s">
        <v>11</v>
      </c>
      <c r="G73" s="71"/>
      <c r="H73" s="101">
        <v>3961.7</v>
      </c>
      <c r="I73" s="100"/>
      <c r="J73" s="101">
        <v>0</v>
      </c>
      <c r="K73" s="101">
        <v>0</v>
      </c>
    </row>
    <row r="74" spans="1:11" ht="16.5" customHeight="1">
      <c r="A74" s="51" t="s">
        <v>123</v>
      </c>
      <c r="B74" s="75" t="s">
        <v>3</v>
      </c>
      <c r="C74" s="76" t="s">
        <v>24</v>
      </c>
      <c r="D74" s="76" t="s">
        <v>119</v>
      </c>
      <c r="E74" s="77"/>
      <c r="F74" s="76"/>
      <c r="G74" s="78"/>
      <c r="H74" s="101">
        <f>SUM(H75)</f>
        <v>1</v>
      </c>
      <c r="I74" s="100"/>
      <c r="J74" s="101">
        <f>SUM(J75)</f>
        <v>0</v>
      </c>
      <c r="K74" s="101">
        <f>SUM(K75)</f>
        <v>0</v>
      </c>
    </row>
    <row r="75" spans="1:11" ht="39.75" customHeight="1">
      <c r="A75" s="52" t="s">
        <v>169</v>
      </c>
      <c r="B75" s="75" t="s">
        <v>3</v>
      </c>
      <c r="C75" s="77" t="s">
        <v>24</v>
      </c>
      <c r="D75" s="77" t="s">
        <v>119</v>
      </c>
      <c r="E75" s="77" t="s">
        <v>122</v>
      </c>
      <c r="F75" s="76"/>
      <c r="G75" s="78"/>
      <c r="H75" s="101">
        <f>SUM(H76+H79)</f>
        <v>1</v>
      </c>
      <c r="I75" s="100"/>
      <c r="J75" s="101">
        <f>SUM(J76+J79)</f>
        <v>0</v>
      </c>
      <c r="K75" s="101">
        <f>SUM(K76+K79)</f>
        <v>0</v>
      </c>
    </row>
    <row r="76" spans="1:11" ht="27.75" customHeight="1">
      <c r="A76" s="52" t="s">
        <v>150</v>
      </c>
      <c r="B76" s="75" t="s">
        <v>3</v>
      </c>
      <c r="C76" s="77" t="s">
        <v>24</v>
      </c>
      <c r="D76" s="77" t="s">
        <v>119</v>
      </c>
      <c r="E76" s="77" t="s">
        <v>121</v>
      </c>
      <c r="F76" s="76"/>
      <c r="G76" s="78"/>
      <c r="H76" s="101">
        <f>SUM(H77)</f>
        <v>0.5</v>
      </c>
      <c r="I76" s="100"/>
      <c r="J76" s="101">
        <f>SUM(J77)</f>
        <v>0</v>
      </c>
      <c r="K76" s="101">
        <f>SUM(K77)</f>
        <v>0</v>
      </c>
    </row>
    <row r="77" spans="1:11" ht="16.5" customHeight="1">
      <c r="A77" s="51" t="s">
        <v>124</v>
      </c>
      <c r="B77" s="75" t="s">
        <v>3</v>
      </c>
      <c r="C77" s="77" t="s">
        <v>24</v>
      </c>
      <c r="D77" s="77" t="s">
        <v>119</v>
      </c>
      <c r="E77" s="76" t="s">
        <v>120</v>
      </c>
      <c r="F77" s="76"/>
      <c r="G77" s="78"/>
      <c r="H77" s="97">
        <f>SUM(H78)</f>
        <v>0.5</v>
      </c>
      <c r="I77" s="98"/>
      <c r="J77" s="97">
        <f>SUM(J78)</f>
        <v>0</v>
      </c>
      <c r="K77" s="97">
        <f>SUM(K78)</f>
        <v>0</v>
      </c>
    </row>
    <row r="78" spans="1:11" ht="16.5" customHeight="1">
      <c r="A78" s="53" t="s">
        <v>7</v>
      </c>
      <c r="B78" s="75" t="s">
        <v>3</v>
      </c>
      <c r="C78" s="77" t="s">
        <v>24</v>
      </c>
      <c r="D78" s="77" t="s">
        <v>119</v>
      </c>
      <c r="E78" s="77" t="s">
        <v>120</v>
      </c>
      <c r="F78" s="76" t="s">
        <v>11</v>
      </c>
      <c r="G78" s="78"/>
      <c r="H78" s="101">
        <v>0.5</v>
      </c>
      <c r="I78" s="100"/>
      <c r="J78" s="101">
        <v>0</v>
      </c>
      <c r="K78" s="101">
        <v>0</v>
      </c>
    </row>
    <row r="79" spans="1:11" ht="16.5" customHeight="1">
      <c r="A79" s="54" t="s">
        <v>151</v>
      </c>
      <c r="B79" s="75" t="s">
        <v>3</v>
      </c>
      <c r="C79" s="77" t="s">
        <v>24</v>
      </c>
      <c r="D79" s="77" t="s">
        <v>119</v>
      </c>
      <c r="E79" s="77" t="s">
        <v>125</v>
      </c>
      <c r="F79" s="76"/>
      <c r="G79" s="78"/>
      <c r="H79" s="101">
        <f>SUM(H80)</f>
        <v>0.5</v>
      </c>
      <c r="I79" s="100"/>
      <c r="J79" s="101">
        <f>SUM(J80)</f>
        <v>0</v>
      </c>
      <c r="K79" s="101">
        <f>SUM(K80)</f>
        <v>0</v>
      </c>
    </row>
    <row r="80" spans="1:11" ht="16.5" customHeight="1">
      <c r="A80" s="51" t="s">
        <v>126</v>
      </c>
      <c r="B80" s="75" t="s">
        <v>3</v>
      </c>
      <c r="C80" s="77" t="s">
        <v>24</v>
      </c>
      <c r="D80" s="77" t="s">
        <v>119</v>
      </c>
      <c r="E80" s="76" t="s">
        <v>127</v>
      </c>
      <c r="F80" s="76"/>
      <c r="G80" s="78"/>
      <c r="H80" s="97">
        <f>SUM(H81)</f>
        <v>0.5</v>
      </c>
      <c r="I80" s="98"/>
      <c r="J80" s="97">
        <f>SUM(J81)</f>
        <v>0</v>
      </c>
      <c r="K80" s="97">
        <f>SUM(K81)</f>
        <v>0</v>
      </c>
    </row>
    <row r="81" spans="1:11" ht="16.5" customHeight="1">
      <c r="A81" s="53" t="s">
        <v>7</v>
      </c>
      <c r="B81" s="75" t="s">
        <v>3</v>
      </c>
      <c r="C81" s="77" t="s">
        <v>24</v>
      </c>
      <c r="D81" s="77" t="s">
        <v>119</v>
      </c>
      <c r="E81" s="77" t="s">
        <v>127</v>
      </c>
      <c r="F81" s="76" t="s">
        <v>11</v>
      </c>
      <c r="G81" s="78"/>
      <c r="H81" s="97">
        <v>0.5</v>
      </c>
      <c r="I81" s="98"/>
      <c r="J81" s="97">
        <v>0</v>
      </c>
      <c r="K81" s="97">
        <v>0</v>
      </c>
    </row>
    <row r="82" spans="1:11" ht="12.75">
      <c r="A82" s="15" t="s">
        <v>61</v>
      </c>
      <c r="B82" s="59">
        <v>703</v>
      </c>
      <c r="C82" s="60" t="s">
        <v>30</v>
      </c>
      <c r="D82" s="60" t="s">
        <v>54</v>
      </c>
      <c r="E82" s="62"/>
      <c r="F82" s="60"/>
      <c r="G82" s="71"/>
      <c r="H82" s="43">
        <f>SUM(H83+H90)</f>
        <v>525</v>
      </c>
      <c r="I82" s="44"/>
      <c r="J82" s="43">
        <f>SUM(J83+J90)</f>
        <v>81</v>
      </c>
      <c r="K82" s="43">
        <f>SUM(K83+K90)</f>
        <v>81</v>
      </c>
    </row>
    <row r="83" spans="1:11" s="5" customFormat="1" ht="12.75">
      <c r="A83" s="21" t="s">
        <v>13</v>
      </c>
      <c r="B83" s="59">
        <v>703</v>
      </c>
      <c r="C83" s="60" t="s">
        <v>30</v>
      </c>
      <c r="D83" s="60" t="s">
        <v>23</v>
      </c>
      <c r="E83" s="79"/>
      <c r="F83" s="73"/>
      <c r="G83" s="80"/>
      <c r="H83" s="101">
        <f>SUM(H84)</f>
        <v>41</v>
      </c>
      <c r="I83" s="49"/>
      <c r="J83" s="43">
        <f>SUM(J84)</f>
        <v>51</v>
      </c>
      <c r="K83" s="43">
        <f>SUM(K84)</f>
        <v>51</v>
      </c>
    </row>
    <row r="84" spans="1:11" s="5" customFormat="1" ht="12.75">
      <c r="A84" s="27" t="s">
        <v>51</v>
      </c>
      <c r="B84" s="59">
        <v>703</v>
      </c>
      <c r="C84" s="62" t="s">
        <v>30</v>
      </c>
      <c r="D84" s="62" t="s">
        <v>23</v>
      </c>
      <c r="E84" s="62" t="s">
        <v>107</v>
      </c>
      <c r="F84" s="73"/>
      <c r="G84" s="80"/>
      <c r="H84" s="101">
        <f>SUM(H85)</f>
        <v>41</v>
      </c>
      <c r="I84" s="49"/>
      <c r="J84" s="43">
        <f>SUM(J85)</f>
        <v>51</v>
      </c>
      <c r="K84" s="43">
        <f>SUM(K85)</f>
        <v>51</v>
      </c>
    </row>
    <row r="85" spans="1:11" s="5" customFormat="1" ht="12.75">
      <c r="A85" s="27" t="s">
        <v>53</v>
      </c>
      <c r="B85" s="59">
        <v>703</v>
      </c>
      <c r="C85" s="62" t="s">
        <v>30</v>
      </c>
      <c r="D85" s="62" t="s">
        <v>23</v>
      </c>
      <c r="E85" s="62" t="s">
        <v>72</v>
      </c>
      <c r="F85" s="73"/>
      <c r="G85" s="80"/>
      <c r="H85" s="101">
        <f>SUM(H86+H88)</f>
        <v>41</v>
      </c>
      <c r="I85" s="49"/>
      <c r="J85" s="43">
        <f>SUM(J86+J88)</f>
        <v>51</v>
      </c>
      <c r="K85" s="43">
        <f>SUM(K86+K88)</f>
        <v>51</v>
      </c>
    </row>
    <row r="86" spans="1:11" ht="25.5">
      <c r="A86" s="29" t="s">
        <v>40</v>
      </c>
      <c r="B86" s="59">
        <v>703</v>
      </c>
      <c r="C86" s="62" t="s">
        <v>30</v>
      </c>
      <c r="D86" s="62" t="s">
        <v>23</v>
      </c>
      <c r="E86" s="60" t="s">
        <v>83</v>
      </c>
      <c r="F86" s="62"/>
      <c r="G86" s="71"/>
      <c r="H86" s="97">
        <f>SUM(H87)</f>
        <v>41</v>
      </c>
      <c r="I86" s="46"/>
      <c r="J86" s="45">
        <f>SUM(J87)</f>
        <v>41</v>
      </c>
      <c r="K86" s="45">
        <f>SUM(K87)</f>
        <v>41</v>
      </c>
    </row>
    <row r="87" spans="1:11" ht="12.75">
      <c r="A87" s="35" t="s">
        <v>7</v>
      </c>
      <c r="B87" s="59">
        <v>703</v>
      </c>
      <c r="C87" s="62" t="s">
        <v>30</v>
      </c>
      <c r="D87" s="62" t="s">
        <v>23</v>
      </c>
      <c r="E87" s="62" t="s">
        <v>83</v>
      </c>
      <c r="F87" s="60" t="s">
        <v>11</v>
      </c>
      <c r="G87" s="71"/>
      <c r="H87" s="101">
        <v>41</v>
      </c>
      <c r="I87" s="44"/>
      <c r="J87" s="43">
        <v>41</v>
      </c>
      <c r="K87" s="43">
        <v>41</v>
      </c>
    </row>
    <row r="88" spans="1:11" s="5" customFormat="1" ht="12.75">
      <c r="A88" s="26" t="s">
        <v>101</v>
      </c>
      <c r="B88" s="59">
        <v>703</v>
      </c>
      <c r="C88" s="62" t="s">
        <v>30</v>
      </c>
      <c r="D88" s="62" t="s">
        <v>23</v>
      </c>
      <c r="E88" s="60" t="s">
        <v>100</v>
      </c>
      <c r="F88" s="73"/>
      <c r="G88" s="80"/>
      <c r="H88" s="97">
        <f>SUM(H89)</f>
        <v>0</v>
      </c>
      <c r="I88" s="50"/>
      <c r="J88" s="45">
        <f>SUM(J89)</f>
        <v>10</v>
      </c>
      <c r="K88" s="45">
        <f>SUM(K89)</f>
        <v>10</v>
      </c>
    </row>
    <row r="89" spans="1:11" s="5" customFormat="1" ht="12.75">
      <c r="A89" s="35" t="s">
        <v>7</v>
      </c>
      <c r="B89" s="59">
        <v>703</v>
      </c>
      <c r="C89" s="62" t="s">
        <v>30</v>
      </c>
      <c r="D89" s="62" t="s">
        <v>23</v>
      </c>
      <c r="E89" s="62" t="s">
        <v>100</v>
      </c>
      <c r="F89" s="60" t="s">
        <v>11</v>
      </c>
      <c r="G89" s="80"/>
      <c r="H89" s="101">
        <v>0</v>
      </c>
      <c r="I89" s="49"/>
      <c r="J89" s="43">
        <v>10</v>
      </c>
      <c r="K89" s="43">
        <v>10</v>
      </c>
    </row>
    <row r="90" spans="1:11" ht="12.75">
      <c r="A90" s="21" t="s">
        <v>14</v>
      </c>
      <c r="B90" s="59" t="s">
        <v>3</v>
      </c>
      <c r="C90" s="60" t="s">
        <v>30</v>
      </c>
      <c r="D90" s="60" t="s">
        <v>28</v>
      </c>
      <c r="E90" s="67"/>
      <c r="F90" s="73"/>
      <c r="G90" s="61"/>
      <c r="H90" s="101">
        <f>SUM(H91+H95+H112)</f>
        <v>484</v>
      </c>
      <c r="I90" s="44"/>
      <c r="J90" s="43">
        <f>SUM(J91+J95+J112)</f>
        <v>30</v>
      </c>
      <c r="K90" s="43">
        <f>SUM(K91+K95+K112)</f>
        <v>30</v>
      </c>
    </row>
    <row r="91" spans="1:11" ht="40.5" customHeight="1">
      <c r="A91" s="27" t="s">
        <v>166</v>
      </c>
      <c r="B91" s="59">
        <v>703</v>
      </c>
      <c r="C91" s="62" t="s">
        <v>30</v>
      </c>
      <c r="D91" s="62" t="s">
        <v>28</v>
      </c>
      <c r="E91" s="62" t="s">
        <v>109</v>
      </c>
      <c r="F91" s="62"/>
      <c r="G91" s="61"/>
      <c r="H91" s="101">
        <f>SUM(H94)</f>
        <v>20</v>
      </c>
      <c r="I91" s="95"/>
      <c r="J91" s="101">
        <f>SUM(J94)</f>
        <v>0</v>
      </c>
      <c r="K91" s="101">
        <f>SUM(K94)</f>
        <v>0</v>
      </c>
    </row>
    <row r="92" spans="1:11" ht="12.75">
      <c r="A92" s="27" t="s">
        <v>152</v>
      </c>
      <c r="B92" s="59">
        <v>703</v>
      </c>
      <c r="C92" s="62" t="s">
        <v>30</v>
      </c>
      <c r="D92" s="62" t="s">
        <v>28</v>
      </c>
      <c r="E92" s="62" t="s">
        <v>110</v>
      </c>
      <c r="F92" s="62"/>
      <c r="G92" s="71"/>
      <c r="H92" s="101">
        <f>SUM(H94)</f>
        <v>20</v>
      </c>
      <c r="I92" s="95"/>
      <c r="J92" s="101">
        <f>SUM(J94)</f>
        <v>0</v>
      </c>
      <c r="K92" s="101">
        <f>SUM(K94)</f>
        <v>0</v>
      </c>
    </row>
    <row r="93" spans="1:11" ht="27.75" customHeight="1">
      <c r="A93" s="26" t="s">
        <v>146</v>
      </c>
      <c r="B93" s="59" t="s">
        <v>3</v>
      </c>
      <c r="C93" s="62" t="s">
        <v>30</v>
      </c>
      <c r="D93" s="62" t="s">
        <v>28</v>
      </c>
      <c r="E93" s="60" t="s">
        <v>165</v>
      </c>
      <c r="F93" s="62"/>
      <c r="G93" s="71"/>
      <c r="H93" s="97">
        <f>SUM(H94)</f>
        <v>20</v>
      </c>
      <c r="I93" s="96"/>
      <c r="J93" s="97">
        <f>SUM(J94)</f>
        <v>0</v>
      </c>
      <c r="K93" s="97">
        <f>SUM(K94)</f>
        <v>0</v>
      </c>
    </row>
    <row r="94" spans="1:11" ht="12.75">
      <c r="A94" s="35" t="s">
        <v>7</v>
      </c>
      <c r="B94" s="59" t="s">
        <v>3</v>
      </c>
      <c r="C94" s="62" t="s">
        <v>30</v>
      </c>
      <c r="D94" s="62" t="s">
        <v>28</v>
      </c>
      <c r="E94" s="62" t="s">
        <v>165</v>
      </c>
      <c r="F94" s="60">
        <v>200</v>
      </c>
      <c r="G94" s="71"/>
      <c r="H94" s="101">
        <v>20</v>
      </c>
      <c r="I94" s="95"/>
      <c r="J94" s="101">
        <v>0</v>
      </c>
      <c r="K94" s="101">
        <v>0</v>
      </c>
    </row>
    <row r="95" spans="1:11" ht="38.25">
      <c r="A95" s="17" t="s">
        <v>171</v>
      </c>
      <c r="B95" s="59">
        <v>703</v>
      </c>
      <c r="C95" s="62" t="s">
        <v>30</v>
      </c>
      <c r="D95" s="62" t="s">
        <v>28</v>
      </c>
      <c r="E95" s="62" t="s">
        <v>111</v>
      </c>
      <c r="F95" s="62"/>
      <c r="G95" s="71"/>
      <c r="H95" s="101">
        <f>SUM(H96)</f>
        <v>432</v>
      </c>
      <c r="I95" s="95"/>
      <c r="J95" s="101">
        <f>SUM(J96)</f>
        <v>0</v>
      </c>
      <c r="K95" s="101">
        <f>SUM(K96)</f>
        <v>0</v>
      </c>
    </row>
    <row r="96" spans="1:11" ht="12.75">
      <c r="A96" s="17" t="s">
        <v>62</v>
      </c>
      <c r="B96" s="59">
        <v>703</v>
      </c>
      <c r="C96" s="62" t="s">
        <v>30</v>
      </c>
      <c r="D96" s="62" t="s">
        <v>28</v>
      </c>
      <c r="E96" s="62" t="s">
        <v>112</v>
      </c>
      <c r="F96" s="62"/>
      <c r="G96" s="71"/>
      <c r="H96" s="101">
        <f>SUM(H97++H101+H104+H109)</f>
        <v>432</v>
      </c>
      <c r="I96" s="95"/>
      <c r="J96" s="101">
        <f>SUM(J98++J101+J109)</f>
        <v>0</v>
      </c>
      <c r="K96" s="101">
        <f>SUM(K98++K101+K109)</f>
        <v>0</v>
      </c>
    </row>
    <row r="97" spans="1:11" ht="25.5">
      <c r="A97" s="17" t="s">
        <v>153</v>
      </c>
      <c r="B97" s="59">
        <v>703</v>
      </c>
      <c r="C97" s="62" t="s">
        <v>30</v>
      </c>
      <c r="D97" s="62" t="s">
        <v>28</v>
      </c>
      <c r="E97" s="62" t="s">
        <v>113</v>
      </c>
      <c r="F97" s="62"/>
      <c r="G97" s="71"/>
      <c r="H97" s="101">
        <f>H98</f>
        <v>350</v>
      </c>
      <c r="I97" s="95"/>
      <c r="J97" s="101">
        <f>SUM(J98)</f>
        <v>0</v>
      </c>
      <c r="K97" s="101">
        <f>SUM(K98)</f>
        <v>0</v>
      </c>
    </row>
    <row r="98" spans="1:11" ht="12.75">
      <c r="A98" s="21" t="s">
        <v>42</v>
      </c>
      <c r="B98" s="59" t="s">
        <v>3</v>
      </c>
      <c r="C98" s="62" t="s">
        <v>30</v>
      </c>
      <c r="D98" s="62" t="s">
        <v>28</v>
      </c>
      <c r="E98" s="60" t="s">
        <v>84</v>
      </c>
      <c r="F98" s="62"/>
      <c r="G98" s="59"/>
      <c r="H98" s="97">
        <f>SUM(H99+H100)</f>
        <v>350</v>
      </c>
      <c r="I98" s="96"/>
      <c r="J98" s="97">
        <f>SUM(J99+J100)</f>
        <v>0</v>
      </c>
      <c r="K98" s="97">
        <f>SUM(K99+K100)</f>
        <v>0</v>
      </c>
    </row>
    <row r="99" spans="1:11" ht="12.75">
      <c r="A99" s="18" t="s">
        <v>7</v>
      </c>
      <c r="B99" s="63" t="s">
        <v>3</v>
      </c>
      <c r="C99" s="64" t="s">
        <v>30</v>
      </c>
      <c r="D99" s="64" t="s">
        <v>28</v>
      </c>
      <c r="E99" s="64" t="s">
        <v>84</v>
      </c>
      <c r="F99" s="72" t="s">
        <v>11</v>
      </c>
      <c r="G99" s="68"/>
      <c r="H99" s="99">
        <v>350</v>
      </c>
      <c r="I99" s="95"/>
      <c r="J99" s="99">
        <v>0</v>
      </c>
      <c r="K99" s="99">
        <v>0</v>
      </c>
    </row>
    <row r="100" spans="1:11" ht="12.75" hidden="1">
      <c r="A100" s="16" t="s">
        <v>8</v>
      </c>
      <c r="B100" s="63" t="s">
        <v>3</v>
      </c>
      <c r="C100" s="64" t="s">
        <v>30</v>
      </c>
      <c r="D100" s="64" t="s">
        <v>28</v>
      </c>
      <c r="E100" s="64" t="s">
        <v>84</v>
      </c>
      <c r="F100" s="72" t="s">
        <v>50</v>
      </c>
      <c r="G100" s="68"/>
      <c r="H100" s="99">
        <v>0</v>
      </c>
      <c r="I100" s="95"/>
      <c r="J100" s="99">
        <v>0</v>
      </c>
      <c r="K100" s="99">
        <v>0</v>
      </c>
    </row>
    <row r="101" spans="1:11" ht="12.75">
      <c r="A101" s="30" t="s">
        <v>154</v>
      </c>
      <c r="B101" s="59">
        <v>703</v>
      </c>
      <c r="C101" s="62" t="s">
        <v>30</v>
      </c>
      <c r="D101" s="62" t="s">
        <v>28</v>
      </c>
      <c r="E101" s="64" t="s">
        <v>114</v>
      </c>
      <c r="F101" s="64"/>
      <c r="G101" s="68"/>
      <c r="H101" s="99">
        <f>SUM(H102)</f>
        <v>20</v>
      </c>
      <c r="I101" s="95"/>
      <c r="J101" s="99">
        <f>SUM(J102)</f>
        <v>0</v>
      </c>
      <c r="K101" s="99">
        <f>SUM(K102)</f>
        <v>0</v>
      </c>
    </row>
    <row r="102" spans="1:11" ht="12.75">
      <c r="A102" s="23" t="s">
        <v>33</v>
      </c>
      <c r="B102" s="59">
        <v>703</v>
      </c>
      <c r="C102" s="62" t="s">
        <v>30</v>
      </c>
      <c r="D102" s="62" t="s">
        <v>28</v>
      </c>
      <c r="E102" s="72" t="s">
        <v>85</v>
      </c>
      <c r="F102" s="64"/>
      <c r="G102" s="68"/>
      <c r="H102" s="102">
        <f>SUM(H103)</f>
        <v>20</v>
      </c>
      <c r="I102" s="96"/>
      <c r="J102" s="102">
        <f>SUM(J103)</f>
        <v>0</v>
      </c>
      <c r="K102" s="102">
        <f>SUM(K103)</f>
        <v>0</v>
      </c>
    </row>
    <row r="103" spans="1:11" ht="12.75">
      <c r="A103" s="18" t="s">
        <v>7</v>
      </c>
      <c r="B103" s="59" t="s">
        <v>3</v>
      </c>
      <c r="C103" s="62" t="s">
        <v>30</v>
      </c>
      <c r="D103" s="62" t="s">
        <v>28</v>
      </c>
      <c r="E103" s="64" t="s">
        <v>85</v>
      </c>
      <c r="F103" s="72" t="s">
        <v>11</v>
      </c>
      <c r="G103" s="68"/>
      <c r="H103" s="99">
        <v>20</v>
      </c>
      <c r="I103" s="95"/>
      <c r="J103" s="99">
        <v>0</v>
      </c>
      <c r="K103" s="99">
        <v>0</v>
      </c>
    </row>
    <row r="104" spans="1:11" ht="25.5">
      <c r="A104" s="17" t="s">
        <v>133</v>
      </c>
      <c r="B104" s="59">
        <v>703</v>
      </c>
      <c r="C104" s="62" t="s">
        <v>30</v>
      </c>
      <c r="D104" s="62" t="s">
        <v>28</v>
      </c>
      <c r="E104" s="64" t="s">
        <v>115</v>
      </c>
      <c r="F104" s="60"/>
      <c r="G104" s="71"/>
      <c r="H104" s="101">
        <f>SUM(H105+H107)</f>
        <v>32</v>
      </c>
      <c r="I104" s="95"/>
      <c r="J104" s="101">
        <f>SUM(J105+J107)</f>
        <v>0</v>
      </c>
      <c r="K104" s="101">
        <f>SUM(K105+K107)</f>
        <v>0</v>
      </c>
    </row>
    <row r="105" spans="1:11" ht="12.75">
      <c r="A105" s="21" t="s">
        <v>43</v>
      </c>
      <c r="B105" s="59">
        <v>703</v>
      </c>
      <c r="C105" s="62" t="s">
        <v>30</v>
      </c>
      <c r="D105" s="62" t="s">
        <v>28</v>
      </c>
      <c r="E105" s="72" t="s">
        <v>86</v>
      </c>
      <c r="F105" s="62"/>
      <c r="G105" s="71"/>
      <c r="H105" s="97">
        <f>SUM(H106)</f>
        <v>17</v>
      </c>
      <c r="I105" s="96"/>
      <c r="J105" s="97">
        <f>SUM(J106)</f>
        <v>0</v>
      </c>
      <c r="K105" s="97">
        <f>SUM(K106)</f>
        <v>0</v>
      </c>
    </row>
    <row r="106" spans="1:11" ht="12.75">
      <c r="A106" s="20" t="s">
        <v>7</v>
      </c>
      <c r="B106" s="59" t="s">
        <v>3</v>
      </c>
      <c r="C106" s="62" t="s">
        <v>30</v>
      </c>
      <c r="D106" s="62" t="s">
        <v>28</v>
      </c>
      <c r="E106" s="64" t="s">
        <v>86</v>
      </c>
      <c r="F106" s="60">
        <v>200</v>
      </c>
      <c r="G106" s="71"/>
      <c r="H106" s="101">
        <v>17</v>
      </c>
      <c r="I106" s="95"/>
      <c r="J106" s="101">
        <v>0</v>
      </c>
      <c r="K106" s="101">
        <v>0</v>
      </c>
    </row>
    <row r="107" spans="1:11" ht="12.75">
      <c r="A107" s="39" t="s">
        <v>159</v>
      </c>
      <c r="B107" s="59">
        <v>703</v>
      </c>
      <c r="C107" s="62" t="s">
        <v>30</v>
      </c>
      <c r="D107" s="62" t="s">
        <v>28</v>
      </c>
      <c r="E107" s="72" t="s">
        <v>160</v>
      </c>
      <c r="F107" s="60"/>
      <c r="G107" s="71"/>
      <c r="H107" s="101">
        <f>SUM(H108)</f>
        <v>15</v>
      </c>
      <c r="I107" s="95"/>
      <c r="J107" s="101">
        <f>SUM(J108)</f>
        <v>0</v>
      </c>
      <c r="K107" s="101">
        <f>SUM(K108)</f>
        <v>0</v>
      </c>
    </row>
    <row r="108" spans="1:11" ht="12.75">
      <c r="A108" s="20" t="s">
        <v>7</v>
      </c>
      <c r="B108" s="59" t="s">
        <v>3</v>
      </c>
      <c r="C108" s="62" t="s">
        <v>30</v>
      </c>
      <c r="D108" s="62" t="s">
        <v>28</v>
      </c>
      <c r="E108" s="64" t="s">
        <v>160</v>
      </c>
      <c r="F108" s="60">
        <v>200</v>
      </c>
      <c r="G108" s="71"/>
      <c r="H108" s="101">
        <v>15</v>
      </c>
      <c r="I108" s="95"/>
      <c r="J108" s="101">
        <v>0</v>
      </c>
      <c r="K108" s="101">
        <v>0</v>
      </c>
    </row>
    <row r="109" spans="1:11" ht="25.5">
      <c r="A109" s="17" t="s">
        <v>155</v>
      </c>
      <c r="B109" s="59">
        <v>703</v>
      </c>
      <c r="C109" s="62" t="s">
        <v>30</v>
      </c>
      <c r="D109" s="62" t="s">
        <v>28</v>
      </c>
      <c r="E109" s="62" t="s">
        <v>87</v>
      </c>
      <c r="F109" s="62"/>
      <c r="G109" s="71"/>
      <c r="H109" s="101">
        <f>SUM(H111)</f>
        <v>30</v>
      </c>
      <c r="I109" s="95"/>
      <c r="J109" s="101">
        <f>SUM(J111)</f>
        <v>0</v>
      </c>
      <c r="K109" s="101">
        <f>SUM(K111)</f>
        <v>0</v>
      </c>
    </row>
    <row r="110" spans="1:11" ht="12.75">
      <c r="A110" s="25" t="s">
        <v>65</v>
      </c>
      <c r="B110" s="59">
        <v>703</v>
      </c>
      <c r="C110" s="62" t="s">
        <v>30</v>
      </c>
      <c r="D110" s="62" t="s">
        <v>28</v>
      </c>
      <c r="E110" s="60" t="s">
        <v>88</v>
      </c>
      <c r="F110" s="62"/>
      <c r="G110" s="71"/>
      <c r="H110" s="97">
        <f>SUM(H111)</f>
        <v>30</v>
      </c>
      <c r="I110" s="96"/>
      <c r="J110" s="97">
        <f>SUM(J111)</f>
        <v>0</v>
      </c>
      <c r="K110" s="97">
        <f>SUM(K111)</f>
        <v>0</v>
      </c>
    </row>
    <row r="111" spans="1:11" ht="12.75">
      <c r="A111" s="20" t="s">
        <v>7</v>
      </c>
      <c r="B111" s="59">
        <v>703</v>
      </c>
      <c r="C111" s="62" t="s">
        <v>30</v>
      </c>
      <c r="D111" s="62" t="s">
        <v>28</v>
      </c>
      <c r="E111" s="62" t="s">
        <v>88</v>
      </c>
      <c r="F111" s="60" t="s">
        <v>11</v>
      </c>
      <c r="G111" s="71"/>
      <c r="H111" s="101">
        <v>30</v>
      </c>
      <c r="I111" s="95"/>
      <c r="J111" s="101">
        <v>0</v>
      </c>
      <c r="K111" s="101">
        <v>0</v>
      </c>
    </row>
    <row r="112" spans="1:11" ht="12.75">
      <c r="A112" s="27" t="s">
        <v>51</v>
      </c>
      <c r="B112" s="59" t="s">
        <v>3</v>
      </c>
      <c r="C112" s="62" t="s">
        <v>30</v>
      </c>
      <c r="D112" s="62" t="s">
        <v>28</v>
      </c>
      <c r="E112" s="62" t="s">
        <v>107</v>
      </c>
      <c r="F112" s="60"/>
      <c r="G112" s="71"/>
      <c r="H112" s="43">
        <f>SUM(H113)</f>
        <v>32</v>
      </c>
      <c r="I112" s="44"/>
      <c r="J112" s="43">
        <f aca="true" t="shared" si="4" ref="J112:K114">SUM(J113)</f>
        <v>30</v>
      </c>
      <c r="K112" s="43">
        <f t="shared" si="4"/>
        <v>30</v>
      </c>
    </row>
    <row r="113" spans="1:11" ht="12.75">
      <c r="A113" s="27" t="s">
        <v>53</v>
      </c>
      <c r="B113" s="59" t="s">
        <v>3</v>
      </c>
      <c r="C113" s="62" t="s">
        <v>30</v>
      </c>
      <c r="D113" s="62" t="s">
        <v>28</v>
      </c>
      <c r="E113" s="62" t="s">
        <v>72</v>
      </c>
      <c r="F113" s="60"/>
      <c r="G113" s="71"/>
      <c r="H113" s="43">
        <f>SUM(H114)</f>
        <v>32</v>
      </c>
      <c r="I113" s="44"/>
      <c r="J113" s="43">
        <f t="shared" si="4"/>
        <v>30</v>
      </c>
      <c r="K113" s="43">
        <f t="shared" si="4"/>
        <v>30</v>
      </c>
    </row>
    <row r="114" spans="1:11" ht="12.75">
      <c r="A114" s="37" t="s">
        <v>41</v>
      </c>
      <c r="B114" s="59" t="s">
        <v>3</v>
      </c>
      <c r="C114" s="62" t="s">
        <v>30</v>
      </c>
      <c r="D114" s="62" t="s">
        <v>28</v>
      </c>
      <c r="E114" s="60" t="s">
        <v>89</v>
      </c>
      <c r="F114" s="62"/>
      <c r="G114" s="71"/>
      <c r="H114" s="45">
        <f>SUM(H115)</f>
        <v>32</v>
      </c>
      <c r="I114" s="46"/>
      <c r="J114" s="45">
        <f t="shared" si="4"/>
        <v>30</v>
      </c>
      <c r="K114" s="45">
        <f t="shared" si="4"/>
        <v>30</v>
      </c>
    </row>
    <row r="115" spans="1:11" ht="12.75" customHeight="1">
      <c r="A115" s="38" t="s">
        <v>118</v>
      </c>
      <c r="B115" s="59" t="s">
        <v>3</v>
      </c>
      <c r="C115" s="62" t="s">
        <v>30</v>
      </c>
      <c r="D115" s="62" t="s">
        <v>28</v>
      </c>
      <c r="E115" s="62" t="s">
        <v>89</v>
      </c>
      <c r="F115" s="60">
        <v>800</v>
      </c>
      <c r="G115" s="71"/>
      <c r="H115" s="43">
        <v>32</v>
      </c>
      <c r="I115" s="44"/>
      <c r="J115" s="43">
        <v>30</v>
      </c>
      <c r="K115" s="43">
        <v>30</v>
      </c>
    </row>
    <row r="116" spans="1:11" ht="12.75">
      <c r="A116" s="17" t="s">
        <v>66</v>
      </c>
      <c r="B116" s="59">
        <v>703</v>
      </c>
      <c r="C116" s="60" t="s">
        <v>31</v>
      </c>
      <c r="D116" s="60" t="s">
        <v>54</v>
      </c>
      <c r="E116" s="62"/>
      <c r="F116" s="60"/>
      <c r="G116" s="71"/>
      <c r="H116" s="43">
        <f>SUM(H117+H136)</f>
        <v>5403.6</v>
      </c>
      <c r="I116" s="44"/>
      <c r="J116" s="43">
        <f>SUM(J117+J136)</f>
        <v>4206.299999999999</v>
      </c>
      <c r="K116" s="43">
        <f>SUM(K117+K136)</f>
        <v>4095.5</v>
      </c>
    </row>
    <row r="117" spans="1:11" ht="12.75">
      <c r="A117" s="21" t="s">
        <v>15</v>
      </c>
      <c r="B117" s="59" t="s">
        <v>3</v>
      </c>
      <c r="C117" s="60" t="s">
        <v>31</v>
      </c>
      <c r="D117" s="60" t="s">
        <v>23</v>
      </c>
      <c r="E117" s="67"/>
      <c r="F117" s="73"/>
      <c r="G117" s="61"/>
      <c r="H117" s="43">
        <f>SUM(H119+H126+H130+H132)</f>
        <v>4157.6</v>
      </c>
      <c r="I117" s="44"/>
      <c r="J117" s="43">
        <f>SUM(J119+J126+J130+J132)</f>
        <v>3093.2999999999997</v>
      </c>
      <c r="K117" s="43">
        <f>SUM(K119+K126+K130+K132)</f>
        <v>2982.5</v>
      </c>
    </row>
    <row r="118" spans="1:11" ht="12.75">
      <c r="A118" s="21" t="s">
        <v>106</v>
      </c>
      <c r="B118" s="59"/>
      <c r="C118" s="60"/>
      <c r="D118" s="60"/>
      <c r="E118" s="67"/>
      <c r="F118" s="73"/>
      <c r="G118" s="61"/>
      <c r="H118" s="43"/>
      <c r="I118" s="44"/>
      <c r="J118" s="43"/>
      <c r="K118" s="43"/>
    </row>
    <row r="119" spans="1:11" ht="38.25">
      <c r="A119" s="17" t="s">
        <v>167</v>
      </c>
      <c r="B119" s="59">
        <v>703</v>
      </c>
      <c r="C119" s="62" t="s">
        <v>31</v>
      </c>
      <c r="D119" s="62" t="s">
        <v>23</v>
      </c>
      <c r="E119" s="62" t="s">
        <v>90</v>
      </c>
      <c r="F119" s="62"/>
      <c r="G119" s="71"/>
      <c r="H119" s="43">
        <f>SUM(H120+H123)</f>
        <v>380</v>
      </c>
      <c r="I119" s="44"/>
      <c r="J119" s="43">
        <f>SUM(J120)</f>
        <v>0</v>
      </c>
      <c r="K119" s="43">
        <f>SUM(K120)</f>
        <v>0</v>
      </c>
    </row>
    <row r="120" spans="1:11" ht="12.75">
      <c r="A120" s="17" t="s">
        <v>156</v>
      </c>
      <c r="B120" s="59">
        <v>703</v>
      </c>
      <c r="C120" s="62" t="s">
        <v>31</v>
      </c>
      <c r="D120" s="62" t="s">
        <v>23</v>
      </c>
      <c r="E120" s="62" t="s">
        <v>116</v>
      </c>
      <c r="F120" s="62"/>
      <c r="G120" s="71"/>
      <c r="H120" s="43">
        <f>SUM(H122)</f>
        <v>50</v>
      </c>
      <c r="I120" s="44"/>
      <c r="J120" s="43">
        <f>SUM(J122)</f>
        <v>0</v>
      </c>
      <c r="K120" s="43">
        <f>SUM(K122)</f>
        <v>0</v>
      </c>
    </row>
    <row r="121" spans="1:11" ht="12.75">
      <c r="A121" s="21" t="s">
        <v>141</v>
      </c>
      <c r="B121" s="59" t="s">
        <v>3</v>
      </c>
      <c r="C121" s="62" t="s">
        <v>31</v>
      </c>
      <c r="D121" s="62" t="s">
        <v>23</v>
      </c>
      <c r="E121" s="60" t="s">
        <v>91</v>
      </c>
      <c r="F121" s="62"/>
      <c r="G121" s="71"/>
      <c r="H121" s="45">
        <f>SUM(H122)</f>
        <v>50</v>
      </c>
      <c r="I121" s="46"/>
      <c r="J121" s="45">
        <f>SUM(J122)</f>
        <v>0</v>
      </c>
      <c r="K121" s="45">
        <f>SUM(K122)</f>
        <v>0</v>
      </c>
    </row>
    <row r="122" spans="1:11" ht="25.5">
      <c r="A122" s="16" t="s">
        <v>16</v>
      </c>
      <c r="B122" s="59" t="s">
        <v>3</v>
      </c>
      <c r="C122" s="62" t="s">
        <v>31</v>
      </c>
      <c r="D122" s="62" t="s">
        <v>23</v>
      </c>
      <c r="E122" s="62" t="s">
        <v>91</v>
      </c>
      <c r="F122" s="60">
        <v>600</v>
      </c>
      <c r="G122" s="71"/>
      <c r="H122" s="43">
        <v>50</v>
      </c>
      <c r="I122" s="44"/>
      <c r="J122" s="43">
        <v>0</v>
      </c>
      <c r="K122" s="43">
        <v>0</v>
      </c>
    </row>
    <row r="123" spans="1:11" ht="25.5">
      <c r="A123" s="17" t="s">
        <v>172</v>
      </c>
      <c r="B123" s="59" t="s">
        <v>3</v>
      </c>
      <c r="C123" s="62" t="s">
        <v>31</v>
      </c>
      <c r="D123" s="62" t="s">
        <v>23</v>
      </c>
      <c r="E123" s="62" t="s">
        <v>174</v>
      </c>
      <c r="F123" s="60"/>
      <c r="G123" s="71"/>
      <c r="H123" s="43">
        <f>SUM(H124)</f>
        <v>330</v>
      </c>
      <c r="I123" s="44"/>
      <c r="J123" s="43">
        <f>SUM(J124)</f>
        <v>0</v>
      </c>
      <c r="K123" s="43">
        <f>SUM(K124)</f>
        <v>0</v>
      </c>
    </row>
    <row r="124" spans="1:11" ht="25.5">
      <c r="A124" s="25" t="s">
        <v>173</v>
      </c>
      <c r="B124" s="59" t="s">
        <v>3</v>
      </c>
      <c r="C124" s="62" t="s">
        <v>31</v>
      </c>
      <c r="D124" s="62" t="s">
        <v>23</v>
      </c>
      <c r="E124" s="76" t="s">
        <v>175</v>
      </c>
      <c r="F124" s="60"/>
      <c r="G124" s="71"/>
      <c r="H124" s="43">
        <f>SUM(H125)</f>
        <v>330</v>
      </c>
      <c r="I124" s="44"/>
      <c r="J124" s="43">
        <f>SUM(J125)</f>
        <v>0</v>
      </c>
      <c r="K124" s="43">
        <f>SUM(K125)</f>
        <v>0</v>
      </c>
    </row>
    <row r="125" spans="1:11" ht="25.5">
      <c r="A125" s="16" t="s">
        <v>16</v>
      </c>
      <c r="B125" s="59" t="s">
        <v>3</v>
      </c>
      <c r="C125" s="62" t="s">
        <v>31</v>
      </c>
      <c r="D125" s="62" t="s">
        <v>23</v>
      </c>
      <c r="E125" s="77" t="s">
        <v>175</v>
      </c>
      <c r="F125" s="60">
        <v>600</v>
      </c>
      <c r="G125" s="71"/>
      <c r="H125" s="43">
        <v>330</v>
      </c>
      <c r="I125" s="44"/>
      <c r="J125" s="43">
        <v>0</v>
      </c>
      <c r="K125" s="43">
        <v>0</v>
      </c>
    </row>
    <row r="126" spans="1:11" ht="12.75">
      <c r="A126" s="27" t="s">
        <v>51</v>
      </c>
      <c r="B126" s="59">
        <v>703</v>
      </c>
      <c r="C126" s="62" t="s">
        <v>31</v>
      </c>
      <c r="D126" s="62" t="s">
        <v>23</v>
      </c>
      <c r="E126" s="62" t="s">
        <v>107</v>
      </c>
      <c r="F126" s="73"/>
      <c r="G126" s="61"/>
      <c r="H126" s="43">
        <f>SUM(H127)</f>
        <v>2910</v>
      </c>
      <c r="I126" s="44"/>
      <c r="J126" s="43">
        <f aca="true" t="shared" si="5" ref="J126:K128">SUM(J127)</f>
        <v>2225.7</v>
      </c>
      <c r="K126" s="43">
        <f t="shared" si="5"/>
        <v>2114.9</v>
      </c>
    </row>
    <row r="127" spans="1:11" ht="12.75">
      <c r="A127" s="27" t="s">
        <v>53</v>
      </c>
      <c r="B127" s="59">
        <v>703</v>
      </c>
      <c r="C127" s="62" t="s">
        <v>31</v>
      </c>
      <c r="D127" s="62" t="s">
        <v>23</v>
      </c>
      <c r="E127" s="62" t="s">
        <v>72</v>
      </c>
      <c r="F127" s="73"/>
      <c r="G127" s="61"/>
      <c r="H127" s="43">
        <f>SUM(H128)</f>
        <v>2910</v>
      </c>
      <c r="I127" s="44"/>
      <c r="J127" s="43">
        <f t="shared" si="5"/>
        <v>2225.7</v>
      </c>
      <c r="K127" s="43">
        <f t="shared" si="5"/>
        <v>2114.9</v>
      </c>
    </row>
    <row r="128" spans="1:11" ht="12.75">
      <c r="A128" s="26" t="s">
        <v>158</v>
      </c>
      <c r="B128" s="59" t="s">
        <v>3</v>
      </c>
      <c r="C128" s="62" t="s">
        <v>31</v>
      </c>
      <c r="D128" s="62" t="s">
        <v>23</v>
      </c>
      <c r="E128" s="60" t="s">
        <v>142</v>
      </c>
      <c r="F128" s="62"/>
      <c r="G128" s="59"/>
      <c r="H128" s="45">
        <f>SUM(H129)</f>
        <v>2910</v>
      </c>
      <c r="I128" s="46"/>
      <c r="J128" s="45">
        <f t="shared" si="5"/>
        <v>2225.7</v>
      </c>
      <c r="K128" s="45">
        <f t="shared" si="5"/>
        <v>2114.9</v>
      </c>
    </row>
    <row r="129" spans="1:11" ht="25.5">
      <c r="A129" s="19" t="s">
        <v>16</v>
      </c>
      <c r="B129" s="63" t="s">
        <v>3</v>
      </c>
      <c r="C129" s="64" t="s">
        <v>31</v>
      </c>
      <c r="D129" s="64" t="s">
        <v>23</v>
      </c>
      <c r="E129" s="62" t="s">
        <v>142</v>
      </c>
      <c r="F129" s="72" t="s">
        <v>17</v>
      </c>
      <c r="G129" s="68"/>
      <c r="H129" s="47">
        <v>2910</v>
      </c>
      <c r="I129" s="44"/>
      <c r="J129" s="47">
        <v>2225.7</v>
      </c>
      <c r="K129" s="47">
        <v>2114.9</v>
      </c>
    </row>
    <row r="130" spans="1:11" ht="76.5">
      <c r="A130" s="21" t="s">
        <v>144</v>
      </c>
      <c r="B130" s="59" t="s">
        <v>3</v>
      </c>
      <c r="C130" s="62" t="s">
        <v>31</v>
      </c>
      <c r="D130" s="62" t="s">
        <v>23</v>
      </c>
      <c r="E130" s="60" t="s">
        <v>143</v>
      </c>
      <c r="F130" s="62"/>
      <c r="G130" s="59"/>
      <c r="H130" s="45">
        <f>SUM(H131)</f>
        <v>44.2</v>
      </c>
      <c r="I130" s="46"/>
      <c r="J130" s="45">
        <f>SUM(J131)</f>
        <v>44.2</v>
      </c>
      <c r="K130" s="45">
        <f>SUM(K131)</f>
        <v>44.2</v>
      </c>
    </row>
    <row r="131" spans="1:11" ht="38.25">
      <c r="A131" s="16" t="s">
        <v>5</v>
      </c>
      <c r="B131" s="59" t="s">
        <v>3</v>
      </c>
      <c r="C131" s="62" t="s">
        <v>31</v>
      </c>
      <c r="D131" s="62" t="s">
        <v>23</v>
      </c>
      <c r="E131" s="62" t="s">
        <v>143</v>
      </c>
      <c r="F131" s="60">
        <v>100</v>
      </c>
      <c r="G131" s="71"/>
      <c r="H131" s="43">
        <v>44.2</v>
      </c>
      <c r="I131" s="44"/>
      <c r="J131" s="43">
        <v>44.2</v>
      </c>
      <c r="K131" s="43">
        <v>44.2</v>
      </c>
    </row>
    <row r="132" spans="1:11" ht="63.75" customHeight="1">
      <c r="A132" s="25" t="s">
        <v>69</v>
      </c>
      <c r="B132" s="59" t="s">
        <v>3</v>
      </c>
      <c r="C132" s="62" t="s">
        <v>31</v>
      </c>
      <c r="D132" s="62" t="s">
        <v>23</v>
      </c>
      <c r="E132" s="60" t="s">
        <v>145</v>
      </c>
      <c r="F132" s="62"/>
      <c r="G132" s="71"/>
      <c r="H132" s="45">
        <f>SUM(H133)</f>
        <v>823.4000000000001</v>
      </c>
      <c r="I132" s="46"/>
      <c r="J132" s="45">
        <f>SUM(J133)</f>
        <v>823.4000000000001</v>
      </c>
      <c r="K132" s="45">
        <f>SUM(K133)</f>
        <v>823.4000000000001</v>
      </c>
    </row>
    <row r="133" spans="1:11" ht="25.5">
      <c r="A133" s="16" t="s">
        <v>16</v>
      </c>
      <c r="B133" s="59" t="s">
        <v>3</v>
      </c>
      <c r="C133" s="62" t="s">
        <v>31</v>
      </c>
      <c r="D133" s="62" t="s">
        <v>23</v>
      </c>
      <c r="E133" s="62" t="s">
        <v>145</v>
      </c>
      <c r="F133" s="60">
        <v>600</v>
      </c>
      <c r="G133" s="71"/>
      <c r="H133" s="43">
        <f>SUM(H134+H135)</f>
        <v>823.4000000000001</v>
      </c>
      <c r="I133" s="44"/>
      <c r="J133" s="43">
        <f>SUM(J134+J135)</f>
        <v>823.4000000000001</v>
      </c>
      <c r="K133" s="43">
        <f>SUM(K134+K135)</f>
        <v>823.4000000000001</v>
      </c>
    </row>
    <row r="134" spans="1:11" ht="12.75">
      <c r="A134" s="31" t="s">
        <v>67</v>
      </c>
      <c r="B134" s="59"/>
      <c r="C134" s="62"/>
      <c r="D134" s="62"/>
      <c r="E134" s="60"/>
      <c r="F134" s="62"/>
      <c r="G134" s="71"/>
      <c r="H134" s="43">
        <v>782.2</v>
      </c>
      <c r="I134" s="44"/>
      <c r="J134" s="43">
        <v>782.2</v>
      </c>
      <c r="K134" s="43">
        <v>782.2</v>
      </c>
    </row>
    <row r="135" spans="1:11" ht="12.75">
      <c r="A135" s="31" t="s">
        <v>68</v>
      </c>
      <c r="B135" s="59"/>
      <c r="C135" s="62"/>
      <c r="D135" s="62"/>
      <c r="E135" s="62"/>
      <c r="F135" s="60"/>
      <c r="G135" s="71"/>
      <c r="H135" s="43">
        <v>41.2</v>
      </c>
      <c r="I135" s="44"/>
      <c r="J135" s="43">
        <v>41.2</v>
      </c>
      <c r="K135" s="43">
        <v>41.2</v>
      </c>
    </row>
    <row r="136" spans="1:11" ht="12.75">
      <c r="A136" s="21" t="s">
        <v>18</v>
      </c>
      <c r="B136" s="59" t="s">
        <v>3</v>
      </c>
      <c r="C136" s="60" t="s">
        <v>31</v>
      </c>
      <c r="D136" s="60" t="s">
        <v>24</v>
      </c>
      <c r="E136" s="73"/>
      <c r="F136" s="73"/>
      <c r="G136" s="61"/>
      <c r="H136" s="43">
        <f>SUM(H139)</f>
        <v>1246</v>
      </c>
      <c r="I136" s="44"/>
      <c r="J136" s="43">
        <f>SUM(J139)</f>
        <v>1113</v>
      </c>
      <c r="K136" s="43">
        <f>SUM(K139)</f>
        <v>1113</v>
      </c>
    </row>
    <row r="137" spans="1:11" ht="12.75">
      <c r="A137" s="27" t="s">
        <v>51</v>
      </c>
      <c r="B137" s="59">
        <v>703</v>
      </c>
      <c r="C137" s="62" t="s">
        <v>31</v>
      </c>
      <c r="D137" s="62" t="s">
        <v>24</v>
      </c>
      <c r="E137" s="62" t="s">
        <v>107</v>
      </c>
      <c r="F137" s="73"/>
      <c r="G137" s="61"/>
      <c r="H137" s="43">
        <f>SUM(H138)</f>
        <v>1246</v>
      </c>
      <c r="I137" s="44"/>
      <c r="J137" s="43">
        <f>SUM(J138)</f>
        <v>1113</v>
      </c>
      <c r="K137" s="43">
        <f>SUM(K138)</f>
        <v>1113</v>
      </c>
    </row>
    <row r="138" spans="1:11" ht="12.75">
      <c r="A138" s="27" t="s">
        <v>53</v>
      </c>
      <c r="B138" s="59">
        <v>703</v>
      </c>
      <c r="C138" s="62" t="s">
        <v>31</v>
      </c>
      <c r="D138" s="62" t="s">
        <v>24</v>
      </c>
      <c r="E138" s="62" t="s">
        <v>72</v>
      </c>
      <c r="F138" s="73"/>
      <c r="G138" s="61"/>
      <c r="H138" s="43">
        <f>SUM(H139)</f>
        <v>1246</v>
      </c>
      <c r="I138" s="44"/>
      <c r="J138" s="43">
        <f>SUM(J139)</f>
        <v>1113</v>
      </c>
      <c r="K138" s="43">
        <f>SUM(K139)</f>
        <v>1113</v>
      </c>
    </row>
    <row r="139" spans="1:11" ht="27" customHeight="1">
      <c r="A139" s="33" t="s">
        <v>98</v>
      </c>
      <c r="B139" s="59" t="s">
        <v>3</v>
      </c>
      <c r="C139" s="62" t="s">
        <v>31</v>
      </c>
      <c r="D139" s="62" t="s">
        <v>24</v>
      </c>
      <c r="E139" s="60" t="s">
        <v>92</v>
      </c>
      <c r="F139" s="62"/>
      <c r="G139" s="59"/>
      <c r="H139" s="45">
        <f>SUM(H140+H141)</f>
        <v>1246</v>
      </c>
      <c r="I139" s="46"/>
      <c r="J139" s="45">
        <f>SUM(J140+J141)</f>
        <v>1113</v>
      </c>
      <c r="K139" s="45">
        <f>SUM(K140+K141)</f>
        <v>1113</v>
      </c>
    </row>
    <row r="140" spans="1:11" ht="38.25">
      <c r="A140" s="19" t="s">
        <v>5</v>
      </c>
      <c r="B140" s="63" t="s">
        <v>3</v>
      </c>
      <c r="C140" s="64" t="s">
        <v>31</v>
      </c>
      <c r="D140" s="64" t="s">
        <v>24</v>
      </c>
      <c r="E140" s="64" t="s">
        <v>92</v>
      </c>
      <c r="F140" s="72" t="s">
        <v>6</v>
      </c>
      <c r="G140" s="68"/>
      <c r="H140" s="47">
        <v>1146</v>
      </c>
      <c r="I140" s="44"/>
      <c r="J140" s="47">
        <v>963</v>
      </c>
      <c r="K140" s="47">
        <v>963</v>
      </c>
    </row>
    <row r="141" spans="1:11" ht="15" customHeight="1">
      <c r="A141" s="18" t="s">
        <v>7</v>
      </c>
      <c r="B141" s="63" t="s">
        <v>3</v>
      </c>
      <c r="C141" s="64" t="s">
        <v>31</v>
      </c>
      <c r="D141" s="64" t="s">
        <v>24</v>
      </c>
      <c r="E141" s="64" t="s">
        <v>92</v>
      </c>
      <c r="F141" s="72" t="s">
        <v>11</v>
      </c>
      <c r="G141" s="68"/>
      <c r="H141" s="47">
        <v>100</v>
      </c>
      <c r="I141" s="44"/>
      <c r="J141" s="47">
        <v>150</v>
      </c>
      <c r="K141" s="47">
        <v>150</v>
      </c>
    </row>
    <row r="142" spans="1:11" ht="12.75">
      <c r="A142" s="13" t="s">
        <v>70</v>
      </c>
      <c r="B142" s="59" t="s">
        <v>3</v>
      </c>
      <c r="C142" s="60" t="s">
        <v>32</v>
      </c>
      <c r="D142" s="60" t="s">
        <v>54</v>
      </c>
      <c r="E142" s="64"/>
      <c r="F142" s="72"/>
      <c r="G142" s="68"/>
      <c r="H142" s="47">
        <f>SUM(H143)</f>
        <v>100</v>
      </c>
      <c r="I142" s="44"/>
      <c r="J142" s="47">
        <f>SUM(J143)</f>
        <v>100</v>
      </c>
      <c r="K142" s="47">
        <f>SUM(K143)</f>
        <v>100</v>
      </c>
    </row>
    <row r="143" spans="1:11" ht="12.75">
      <c r="A143" s="21" t="s">
        <v>19</v>
      </c>
      <c r="B143" s="59" t="s">
        <v>3</v>
      </c>
      <c r="C143" s="60" t="s">
        <v>32</v>
      </c>
      <c r="D143" s="60" t="s">
        <v>23</v>
      </c>
      <c r="E143" s="67"/>
      <c r="F143" s="73"/>
      <c r="G143" s="61"/>
      <c r="H143" s="43">
        <f>SUM(H146)</f>
        <v>100</v>
      </c>
      <c r="I143" s="44"/>
      <c r="J143" s="43">
        <f>SUM(J146)</f>
        <v>100</v>
      </c>
      <c r="K143" s="43">
        <f>SUM(K146)</f>
        <v>100</v>
      </c>
    </row>
    <row r="144" spans="1:11" ht="12.75">
      <c r="A144" s="27" t="s">
        <v>51</v>
      </c>
      <c r="B144" s="59" t="s">
        <v>3</v>
      </c>
      <c r="C144" s="62" t="s">
        <v>32</v>
      </c>
      <c r="D144" s="62" t="s">
        <v>23</v>
      </c>
      <c r="E144" s="62" t="s">
        <v>107</v>
      </c>
      <c r="F144" s="73"/>
      <c r="G144" s="61"/>
      <c r="H144" s="43">
        <f>SUM(H145)</f>
        <v>100</v>
      </c>
      <c r="I144" s="44"/>
      <c r="J144" s="43">
        <f aca="true" t="shared" si="6" ref="J144:K146">SUM(J145)</f>
        <v>100</v>
      </c>
      <c r="K144" s="43">
        <f t="shared" si="6"/>
        <v>100</v>
      </c>
    </row>
    <row r="145" spans="1:11" ht="12.75">
      <c r="A145" s="27" t="s">
        <v>53</v>
      </c>
      <c r="B145" s="59" t="s">
        <v>3</v>
      </c>
      <c r="C145" s="62" t="s">
        <v>32</v>
      </c>
      <c r="D145" s="62" t="s">
        <v>23</v>
      </c>
      <c r="E145" s="62" t="s">
        <v>72</v>
      </c>
      <c r="F145" s="73"/>
      <c r="G145" s="61"/>
      <c r="H145" s="43">
        <f>SUM(H146)</f>
        <v>100</v>
      </c>
      <c r="I145" s="44"/>
      <c r="J145" s="43">
        <f t="shared" si="6"/>
        <v>100</v>
      </c>
      <c r="K145" s="43">
        <f t="shared" si="6"/>
        <v>100</v>
      </c>
    </row>
    <row r="146" spans="1:11" ht="25.5">
      <c r="A146" s="29" t="s">
        <v>99</v>
      </c>
      <c r="B146" s="59" t="s">
        <v>3</v>
      </c>
      <c r="C146" s="62" t="s">
        <v>32</v>
      </c>
      <c r="D146" s="62" t="s">
        <v>23</v>
      </c>
      <c r="E146" s="60" t="s">
        <v>93</v>
      </c>
      <c r="F146" s="62"/>
      <c r="G146" s="59"/>
      <c r="H146" s="45">
        <f>SUM(H147)</f>
        <v>100</v>
      </c>
      <c r="I146" s="46"/>
      <c r="J146" s="45">
        <f t="shared" si="6"/>
        <v>100</v>
      </c>
      <c r="K146" s="45">
        <f t="shared" si="6"/>
        <v>100</v>
      </c>
    </row>
    <row r="147" spans="1:11" ht="12.75">
      <c r="A147" s="19" t="s">
        <v>20</v>
      </c>
      <c r="B147" s="63" t="s">
        <v>3</v>
      </c>
      <c r="C147" s="64" t="s">
        <v>32</v>
      </c>
      <c r="D147" s="64" t="s">
        <v>23</v>
      </c>
      <c r="E147" s="64" t="s">
        <v>93</v>
      </c>
      <c r="F147" s="72" t="s">
        <v>21</v>
      </c>
      <c r="G147" s="68"/>
      <c r="H147" s="47">
        <v>100</v>
      </c>
      <c r="I147" s="44"/>
      <c r="J147" s="47">
        <v>100</v>
      </c>
      <c r="K147" s="47">
        <v>100</v>
      </c>
    </row>
    <row r="148" spans="1:11" ht="12.75">
      <c r="A148" s="13" t="s">
        <v>97</v>
      </c>
      <c r="B148" s="63">
        <v>703</v>
      </c>
      <c r="C148" s="72" t="s">
        <v>25</v>
      </c>
      <c r="D148" s="72" t="s">
        <v>54</v>
      </c>
      <c r="E148" s="81"/>
      <c r="F148" s="82"/>
      <c r="G148" s="68"/>
      <c r="H148" s="47">
        <f>SUM(H149)</f>
        <v>50</v>
      </c>
      <c r="I148" s="44"/>
      <c r="J148" s="47">
        <f aca="true" t="shared" si="7" ref="J148:K151">SUM(J149)</f>
        <v>0</v>
      </c>
      <c r="K148" s="47">
        <f t="shared" si="7"/>
        <v>0</v>
      </c>
    </row>
    <row r="149" spans="1:11" ht="12.75">
      <c r="A149" s="23" t="s">
        <v>96</v>
      </c>
      <c r="B149" s="63">
        <v>703</v>
      </c>
      <c r="C149" s="72" t="s">
        <v>25</v>
      </c>
      <c r="D149" s="72" t="s">
        <v>23</v>
      </c>
      <c r="E149" s="81"/>
      <c r="F149" s="82"/>
      <c r="G149" s="68"/>
      <c r="H149" s="47">
        <f>SUM(H150)</f>
        <v>50</v>
      </c>
      <c r="I149" s="44"/>
      <c r="J149" s="47">
        <f t="shared" si="7"/>
        <v>0</v>
      </c>
      <c r="K149" s="47">
        <f t="shared" si="7"/>
        <v>0</v>
      </c>
    </row>
    <row r="150" spans="1:11" ht="38.25">
      <c r="A150" s="13" t="s">
        <v>168</v>
      </c>
      <c r="B150" s="63">
        <v>703</v>
      </c>
      <c r="C150" s="64" t="s">
        <v>25</v>
      </c>
      <c r="D150" s="64" t="s">
        <v>23</v>
      </c>
      <c r="E150" s="64" t="s">
        <v>117</v>
      </c>
      <c r="F150" s="64"/>
      <c r="G150" s="68"/>
      <c r="H150" s="47">
        <f>SUM(H151)</f>
        <v>50</v>
      </c>
      <c r="I150" s="44"/>
      <c r="J150" s="47">
        <f t="shared" si="7"/>
        <v>0</v>
      </c>
      <c r="K150" s="47">
        <f t="shared" si="7"/>
        <v>0</v>
      </c>
    </row>
    <row r="151" spans="1:11" ht="12.75">
      <c r="A151" s="13" t="s">
        <v>157</v>
      </c>
      <c r="B151" s="63">
        <v>703</v>
      </c>
      <c r="C151" s="64" t="s">
        <v>25</v>
      </c>
      <c r="D151" s="64" t="s">
        <v>23</v>
      </c>
      <c r="E151" s="64" t="s">
        <v>94</v>
      </c>
      <c r="F151" s="64"/>
      <c r="G151" s="68"/>
      <c r="H151" s="47">
        <f>SUM(H152)</f>
        <v>50</v>
      </c>
      <c r="I151" s="44"/>
      <c r="J151" s="47">
        <f t="shared" si="7"/>
        <v>0</v>
      </c>
      <c r="K151" s="47">
        <f t="shared" si="7"/>
        <v>0</v>
      </c>
    </row>
    <row r="152" spans="1:11" ht="12.75">
      <c r="A152" s="23" t="s">
        <v>52</v>
      </c>
      <c r="B152" s="63">
        <v>703</v>
      </c>
      <c r="C152" s="64" t="s">
        <v>25</v>
      </c>
      <c r="D152" s="64" t="s">
        <v>23</v>
      </c>
      <c r="E152" s="72" t="s">
        <v>95</v>
      </c>
      <c r="F152" s="64"/>
      <c r="G152" s="68"/>
      <c r="H152" s="48">
        <f>SUM(H153)</f>
        <v>50</v>
      </c>
      <c r="I152" s="46"/>
      <c r="J152" s="48">
        <f>SUM(J153)</f>
        <v>0</v>
      </c>
      <c r="K152" s="48">
        <f>SUM(K153)</f>
        <v>0</v>
      </c>
    </row>
    <row r="153" spans="1:11" ht="14.25" customHeight="1">
      <c r="A153" s="19" t="s">
        <v>7</v>
      </c>
      <c r="B153" s="63">
        <v>703</v>
      </c>
      <c r="C153" s="64" t="s">
        <v>25</v>
      </c>
      <c r="D153" s="64" t="s">
        <v>23</v>
      </c>
      <c r="E153" s="64" t="s">
        <v>95</v>
      </c>
      <c r="F153" s="72" t="s">
        <v>11</v>
      </c>
      <c r="G153" s="68"/>
      <c r="H153" s="47">
        <v>50</v>
      </c>
      <c r="I153" s="44"/>
      <c r="J153" s="47">
        <v>0</v>
      </c>
      <c r="K153" s="47">
        <v>0</v>
      </c>
    </row>
    <row r="154" spans="1:11" ht="12.75">
      <c r="A154" s="22" t="s">
        <v>22</v>
      </c>
      <c r="B154" s="83"/>
      <c r="C154" s="83"/>
      <c r="D154" s="84"/>
      <c r="E154" s="83"/>
      <c r="F154" s="83"/>
      <c r="G154" s="85"/>
      <c r="H154" s="40">
        <f>SUM(H15)</f>
        <v>15917.7</v>
      </c>
      <c r="I154" s="41"/>
      <c r="J154" s="40">
        <f>SUM(J15)</f>
        <v>8614.699999999999</v>
      </c>
      <c r="K154" s="40">
        <f>SUM(K15)</f>
        <v>8440.7</v>
      </c>
    </row>
  </sheetData>
  <sheetProtection/>
  <mergeCells count="16">
    <mergeCell ref="D7:K7"/>
    <mergeCell ref="A9:H9"/>
    <mergeCell ref="A10:H10"/>
    <mergeCell ref="A11:H11"/>
    <mergeCell ref="A13:A14"/>
    <mergeCell ref="B13:F13"/>
    <mergeCell ref="H13:H14"/>
    <mergeCell ref="J13:J14"/>
    <mergeCell ref="K13:K14"/>
    <mergeCell ref="C14:D14"/>
    <mergeCell ref="D1:K1"/>
    <mergeCell ref="D2:K2"/>
    <mergeCell ref="D3:K3"/>
    <mergeCell ref="D4:K4"/>
    <mergeCell ref="D5:K5"/>
    <mergeCell ref="D6:K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2023-04-05T06:48:52Z</cp:lastPrinted>
  <dcterms:created xsi:type="dcterms:W3CDTF">2018-12-11T11:33:45Z</dcterms:created>
  <dcterms:modified xsi:type="dcterms:W3CDTF">2023-04-05T06:49:18Z</dcterms:modified>
  <cp:category/>
  <cp:version/>
  <cp:contentType/>
  <cp:contentStatus/>
</cp:coreProperties>
</file>